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32719-16 Brno_Stranskeho_DSP\02_Vodovody\přípojky\"/>
    </mc:Choice>
  </mc:AlternateContent>
  <xr:revisionPtr revIDLastSave="0" documentId="13_ncr:1_{417B7883-E7F5-4432-A9AE-D175FBC3CE09}" xr6:coauthVersionLast="45" xr6:coauthVersionMax="45" xr10:uidLastSave="{00000000-0000-0000-0000-000000000000}"/>
  <bookViews>
    <workbookView xWindow="28680" yWindow="-120" windowWidth="29040" windowHeight="17640" tabRatio="810" firstSheet="1" activeTab="1" xr2:uid="{00000000-000D-0000-FFFF-FFFF00000000}"/>
  </bookViews>
  <sheets>
    <sheet name="AAAA" sheetId="4" state="veryHidden" r:id="rId1"/>
    <sheet name="vod. přípojky" sheetId="5" r:id="rId2"/>
  </sheets>
  <definedNames>
    <definedName name="_xlnm.Print_Area" localSheetId="1">'vod. přípojky'!$B$1:$Q$51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3" i="5" l="1"/>
  <c r="S12" i="5" l="1"/>
  <c r="O48" i="5" l="1"/>
  <c r="S47" i="5" l="1"/>
  <c r="T48" i="5"/>
  <c r="S46" i="5" l="1"/>
  <c r="S13" i="5"/>
  <c r="S35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3" i="5"/>
  <c r="S34" i="5"/>
  <c r="S37" i="5"/>
  <c r="S38" i="5"/>
  <c r="S39" i="5"/>
  <c r="S40" i="5"/>
  <c r="S42" i="5"/>
  <c r="S43" i="5"/>
  <c r="S44" i="5"/>
  <c r="S45" i="5"/>
  <c r="K48" i="5"/>
  <c r="S48" i="5" l="1"/>
  <c r="L64" i="5" l="1"/>
  <c r="L59" i="5"/>
  <c r="L58" i="5"/>
  <c r="L57" i="5"/>
  <c r="L63" i="5" s="1"/>
  <c r="L48" i="5" l="1"/>
  <c r="L62" i="5" s="1"/>
</calcChain>
</file>

<file path=xl/sharedStrings.xml><?xml version="1.0" encoding="utf-8"?>
<sst xmlns="http://schemas.openxmlformats.org/spreadsheetml/2006/main" count="370" uniqueCount="179">
  <si>
    <t>Ulice</t>
  </si>
  <si>
    <t>Poznámka</t>
  </si>
  <si>
    <t xml:space="preserve">Název stavby : </t>
  </si>
  <si>
    <t>Číslo stavby:</t>
  </si>
  <si>
    <t>Vlastník</t>
  </si>
  <si>
    <t xml:space="preserve">Profil </t>
  </si>
  <si>
    <r>
      <t>U</t>
    </r>
    <r>
      <rPr>
        <b/>
        <sz val="9"/>
        <rFont val="Arial CE"/>
        <family val="2"/>
        <charset val="238"/>
      </rPr>
      <t>místění nemovitosti</t>
    </r>
  </si>
  <si>
    <t>Adresa  sídla vlastníka nemovitosti</t>
  </si>
  <si>
    <t>Podpis :</t>
  </si>
  <si>
    <t>Informace o vlastníkovi nemovitosti</t>
  </si>
  <si>
    <t xml:space="preserve">       Jméno: </t>
  </si>
  <si>
    <t xml:space="preserve">Dne:  </t>
  </si>
  <si>
    <t xml:space="preserve">Tabulku v průběhu stavby aktualizoval: </t>
  </si>
  <si>
    <t>Délka</t>
  </si>
  <si>
    <t>(mm)</t>
  </si>
  <si>
    <t xml:space="preserve">Celkem : </t>
  </si>
  <si>
    <t>(Příjmení, jméno, titul, nebo název org.)</t>
  </si>
  <si>
    <t>PSČ,Místo</t>
  </si>
  <si>
    <t xml:space="preserve">Materiál </t>
  </si>
  <si>
    <t>Návrh PD zpracoval:AQUAPROCON s.r.o.</t>
  </si>
  <si>
    <t>- NAVRHOVANÝ STAV V PROJEKTOVÉ DOKUMENTACI</t>
  </si>
  <si>
    <t xml:space="preserve">       Jméno:   Jan Šnajdr</t>
  </si>
  <si>
    <t>DN (d)</t>
  </si>
  <si>
    <t>Chránička</t>
  </si>
  <si>
    <t>d (mm)</t>
  </si>
  <si>
    <t xml:space="preserve"> ( m ) </t>
  </si>
  <si>
    <t>SEZNAM   VODOVODNÍCH   PŘÍPOJEK</t>
  </si>
  <si>
    <t>Číslo</t>
  </si>
  <si>
    <t>č.o.</t>
  </si>
  <si>
    <t>č.p.</t>
  </si>
  <si>
    <t xml:space="preserve"> </t>
  </si>
  <si>
    <t>HDPE</t>
  </si>
  <si>
    <t>612 00 Brno</t>
  </si>
  <si>
    <t>VP5</t>
  </si>
  <si>
    <t>VP7</t>
  </si>
  <si>
    <t>VP9</t>
  </si>
  <si>
    <t>VP11</t>
  </si>
  <si>
    <t>VP15</t>
  </si>
  <si>
    <t>VP17</t>
  </si>
  <si>
    <t>VP21</t>
  </si>
  <si>
    <t>VP23</t>
  </si>
  <si>
    <t>VP27</t>
  </si>
  <si>
    <t>VP29</t>
  </si>
  <si>
    <t>VP33</t>
  </si>
  <si>
    <t>VP35</t>
  </si>
  <si>
    <t xml:space="preserve">pozem. (m) </t>
  </si>
  <si>
    <t>veřejný</t>
  </si>
  <si>
    <t>soukromý</t>
  </si>
  <si>
    <t>d32</t>
  </si>
  <si>
    <t>d40</t>
  </si>
  <si>
    <t>d50</t>
  </si>
  <si>
    <t>PE 100</t>
  </si>
  <si>
    <t>2/2020</t>
  </si>
  <si>
    <t>Stránského</t>
  </si>
  <si>
    <t>VP2</t>
  </si>
  <si>
    <t>VP4</t>
  </si>
  <si>
    <t>VP6</t>
  </si>
  <si>
    <t>VP8</t>
  </si>
  <si>
    <t>VP10</t>
  </si>
  <si>
    <t>VP12</t>
  </si>
  <si>
    <t>VP13</t>
  </si>
  <si>
    <t>VP14</t>
  </si>
  <si>
    <t>VP14a</t>
  </si>
  <si>
    <t>VP16</t>
  </si>
  <si>
    <t>VP18</t>
  </si>
  <si>
    <t>VP19</t>
  </si>
  <si>
    <t>VP20</t>
  </si>
  <si>
    <t>VP20a</t>
  </si>
  <si>
    <t>VP22</t>
  </si>
  <si>
    <t>VP24</t>
  </si>
  <si>
    <t>VP25</t>
  </si>
  <si>
    <t>VP26</t>
  </si>
  <si>
    <t>VP31</t>
  </si>
  <si>
    <t>VP37</t>
  </si>
  <si>
    <t>14a</t>
  </si>
  <si>
    <t>20a</t>
  </si>
  <si>
    <t>835/1</t>
  </si>
  <si>
    <t>1798</t>
  </si>
  <si>
    <t>816/1</t>
  </si>
  <si>
    <t>5109/8</t>
  </si>
  <si>
    <t>Večeřová Svatava</t>
  </si>
  <si>
    <t>616 00 Brno</t>
  </si>
  <si>
    <t>Rosického náměstí 242/1</t>
  </si>
  <si>
    <t>Blaňková Markéta</t>
  </si>
  <si>
    <t>Hianik Radovan Bc.</t>
  </si>
  <si>
    <t>Vašková Olga</t>
  </si>
  <si>
    <t>Kučera Petr Ing.</t>
  </si>
  <si>
    <t>Janíček Patrik</t>
  </si>
  <si>
    <t>SJM Kollárik Jiří a Kolláriková Alena</t>
  </si>
  <si>
    <t>Kučerová Marie</t>
  </si>
  <si>
    <t>SJM Řiháček Karel PhDr. a Řiháčková Jana</t>
  </si>
  <si>
    <t>Jusanová Jarmila</t>
  </si>
  <si>
    <t>Krejčiříková Jiřina</t>
  </si>
  <si>
    <t>Grmelová Radmila Ing. CSc.</t>
  </si>
  <si>
    <t>Komoróczy Ivana Ing.</t>
  </si>
  <si>
    <t>Fousek Jiří</t>
  </si>
  <si>
    <t>Zajícová Hana PhDr.</t>
  </si>
  <si>
    <t>SJM Pelikán Miloš a Pelikánová Dana</t>
  </si>
  <si>
    <t>Ondráček Jiří</t>
  </si>
  <si>
    <t>Bučková Darina</t>
  </si>
  <si>
    <t>Mach Vladimír</t>
  </si>
  <si>
    <t>Medková Jana</t>
  </si>
  <si>
    <t>Binderová Lenka</t>
  </si>
  <si>
    <t>DOMICILE, s.r.o.</t>
  </si>
  <si>
    <t>Lasota Petr</t>
  </si>
  <si>
    <t>Nekudová Marie</t>
  </si>
  <si>
    <t>Havelka Jiří Ing.</t>
  </si>
  <si>
    <t>Del Maschio Alice</t>
  </si>
  <si>
    <t>SJM Kobylka Petr Mgr. a Kobylková Marcela Mgr.</t>
  </si>
  <si>
    <t>Pelikán František</t>
  </si>
  <si>
    <t>Pelikánová Marie</t>
  </si>
  <si>
    <t>Palkovič Petr</t>
  </si>
  <si>
    <t>SJM Harašta Tomáš Ing. a Haraštová Jana</t>
  </si>
  <si>
    <t>Burianová Danuše</t>
  </si>
  <si>
    <t>Zimmermann Miroslav</t>
  </si>
  <si>
    <t>PEGAS SBD, bytové družstvo</t>
  </si>
  <si>
    <t>143 00 Praha 4</t>
  </si>
  <si>
    <t xml:space="preserve">625 00 Brno </t>
  </si>
  <si>
    <t>147 00 Praha 4</t>
  </si>
  <si>
    <t>625 00 Brno</t>
  </si>
  <si>
    <t xml:space="preserve">628 00 Brno </t>
  </si>
  <si>
    <t xml:space="preserve">639 00 Brno </t>
  </si>
  <si>
    <t>Žitná 975/16</t>
  </si>
  <si>
    <t>621 00 Brno</t>
  </si>
  <si>
    <t>Grmelova 56/3</t>
  </si>
  <si>
    <t>Stránského 833/33</t>
  </si>
  <si>
    <t>Stránského 774/31</t>
  </si>
  <si>
    <t>Stránského 777/29</t>
  </si>
  <si>
    <t>Koutného 2270/5</t>
  </si>
  <si>
    <t>Stránského 1141/26</t>
  </si>
  <si>
    <t>Stránského 775/25</t>
  </si>
  <si>
    <t>Stránského 668/24</t>
  </si>
  <si>
    <t>Haasova 995/2</t>
  </si>
  <si>
    <t>Stránského 1176/22</t>
  </si>
  <si>
    <t>Moldavská 531/11</t>
  </si>
  <si>
    <t>Košinova 785/24</t>
  </si>
  <si>
    <t>Stránského 3030/20a</t>
  </si>
  <si>
    <t>Za mlýnem 214/1</t>
  </si>
  <si>
    <t>Stránského 799/20</t>
  </si>
  <si>
    <t>Stránského 390/19</t>
  </si>
  <si>
    <t>Stránského 800/18</t>
  </si>
  <si>
    <t>Stránského 400/17</t>
  </si>
  <si>
    <t>Stránského 802/16</t>
  </si>
  <si>
    <t>Stránského 399/15</t>
  </si>
  <si>
    <t>Stránského 1283/14a</t>
  </si>
  <si>
    <t>Stránského 1282/14</t>
  </si>
  <si>
    <t>Stránského 398/13</t>
  </si>
  <si>
    <t>Stránského 468/12</t>
  </si>
  <si>
    <t>Stránského 421/11</t>
  </si>
  <si>
    <t>Stránského 383/10</t>
  </si>
  <si>
    <t>Stránského 391/9</t>
  </si>
  <si>
    <t>Uzbecká 567/24</t>
  </si>
  <si>
    <t>Imrychova 882/7</t>
  </si>
  <si>
    <t>Stránského 385/6</t>
  </si>
  <si>
    <t>Stránského 359/5</t>
  </si>
  <si>
    <t>Stránského 386/4</t>
  </si>
  <si>
    <t>Brno, Stránského - rekonstrukce kanalizace a vodovodu</t>
  </si>
  <si>
    <t>parc. č.</t>
  </si>
  <si>
    <t xml:space="preserve">List příp. </t>
  </si>
  <si>
    <t>d 63 x 5,8</t>
  </si>
  <si>
    <t>d 32 x 3,0</t>
  </si>
  <si>
    <t>d 110 x 6,6</t>
  </si>
  <si>
    <t>-</t>
  </si>
  <si>
    <t>VP2a</t>
  </si>
  <si>
    <t>2a</t>
  </si>
  <si>
    <t>Bez přípojky, vodovodní přípojka v řešení s BVK (uvažuje se nová přípojka)</t>
  </si>
  <si>
    <t>Ondrejka Zdeněk</t>
  </si>
  <si>
    <t>Sochorova 35/7</t>
  </si>
  <si>
    <t xml:space="preserve">Technické údaje o vyměňované části vodovodní přípojky </t>
  </si>
  <si>
    <t>Majitel si nepřeje výměnu vodovodní přípojky, stáří přípojky 1 rok</t>
  </si>
  <si>
    <t>Nová přípojka z roku 2017</t>
  </si>
  <si>
    <t>Majitel žádá o novou samostatnou přípojku</t>
  </si>
  <si>
    <t>Přípojka cca 1.5 roku po rekonstrukci,  v případě prodloužení VP vyměnit v celé délce, bez prodloužení neměnit VP</t>
  </si>
  <si>
    <t>Haasova</t>
  </si>
  <si>
    <t>Rosického nám.</t>
  </si>
  <si>
    <t>Společenství vlastníků Stránského 37, Brno</t>
  </si>
  <si>
    <t>7.5 veřejný</t>
  </si>
  <si>
    <t>9.8 veřejný</t>
  </si>
  <si>
    <t>d 50 x 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</si>
</sst>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1" formatCode="_-* #,##0_-;\-* #,##0_-;_-* &quot;-&quot;_-;_-@_-"/>
    <numFmt numFmtId="43" formatCode="_-* #,##0.00_-;\-* #,##0.00_-;_-* &quot;-&quot;??_-;_-@_-"/>
    <numFmt numFmtId="164" formatCode="_-* #,##0\ _S_k_-;\-* #,##0\ _S_k_-;_-* &quot;-&quot;\ _S_k_-;_-@_-"/>
    <numFmt numFmtId="165" formatCode="_ * #,##0_ ;_ * \-#,##0_ ;_ * &quot;-&quot;_ ;_ @_ "/>
    <numFmt numFmtId="166" formatCode="_ * #,##0.00_ ;_ * \-#,##0.00_ ;_ * &quot;-&quot;??_ ;_ @_ "/>
    <numFmt numFmtId="167" formatCode="_ &quot;Kčs &quot;\ * #,##0_ ;_ &quot;Kčs &quot;\ * \-#,##0_ ;_ &quot;Kčs &quot;\ * &quot;-&quot;_ ;_ @_ "/>
    <numFmt numFmtId="168" formatCode="_ &quot;Kčs &quot;\ * #,##0.00_ ;_ &quot;Kčs &quot;\ * \-#,##0.00_ ;_ &quot;Kčs &quot;\ * &quot;-&quot;??_ ;_ @_ "/>
  </numFmts>
  <fonts count="27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b/>
      <sz val="10"/>
      <color indexed="16"/>
      <name val="Arial CE"/>
      <family val="2"/>
      <charset val="238"/>
    </font>
    <font>
      <b/>
      <sz val="8"/>
      <color indexed="16"/>
      <name val="Arial CE"/>
      <family val="2"/>
      <charset val="238"/>
    </font>
    <font>
      <sz val="8"/>
      <name val="Arial CE"/>
      <charset val="238"/>
    </font>
    <font>
      <b/>
      <sz val="10"/>
      <color indexed="16"/>
      <name val="Arial CE"/>
      <charset val="238"/>
    </font>
    <font>
      <b/>
      <sz val="8"/>
      <name val="Arial CE"/>
      <charset val="238"/>
    </font>
    <font>
      <sz val="8"/>
      <color indexed="8"/>
      <name val="Arial CE"/>
      <charset val="238"/>
    </font>
    <font>
      <sz val="11"/>
      <color indexed="8"/>
      <name val="Arial"/>
      <family val="2"/>
      <charset val="238"/>
    </font>
    <font>
      <b/>
      <sz val="8"/>
      <color indexed="8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 CE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1" fillId="0" borderId="0">
      <alignment vertical="center"/>
    </xf>
    <xf numFmtId="0" fontId="12" fillId="2" borderId="1">
      <alignment vertical="center"/>
    </xf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3" fillId="2" borderId="2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2" fontId="10" fillId="0" borderId="0"/>
    <xf numFmtId="0" fontId="10" fillId="0" borderId="0"/>
    <xf numFmtId="0" fontId="13" fillId="0" borderId="0">
      <alignment vertical="center"/>
    </xf>
  </cellStyleXfs>
  <cellXfs count="237">
    <xf numFmtId="0" fontId="0" fillId="0" borderId="0" xfId="0"/>
    <xf numFmtId="49" fontId="2" fillId="0" borderId="0" xfId="0" applyNumberFormat="1" applyFont="1" applyAlignment="1">
      <alignment horizontal="left"/>
    </xf>
    <xf numFmtId="0" fontId="0" fillId="0" borderId="0" xfId="0" applyBorder="1"/>
    <xf numFmtId="49" fontId="2" fillId="0" borderId="0" xfId="0" applyNumberFormat="1" applyFont="1"/>
    <xf numFmtId="49" fontId="2" fillId="0" borderId="3" xfId="0" applyNumberFormat="1" applyFont="1" applyBorder="1" applyAlignment="1">
      <alignment horizontal="left"/>
    </xf>
    <xf numFmtId="49" fontId="2" fillId="0" borderId="3" xfId="0" applyNumberFormat="1" applyFont="1" applyBorder="1"/>
    <xf numFmtId="49" fontId="2" fillId="0" borderId="3" xfId="0" applyNumberFormat="1" applyFont="1" applyBorder="1" applyAlignment="1">
      <alignment horizontal="right"/>
    </xf>
    <xf numFmtId="49" fontId="2" fillId="0" borderId="4" xfId="0" applyNumberFormat="1" applyFont="1" applyBorder="1"/>
    <xf numFmtId="49" fontId="2" fillId="0" borderId="4" xfId="0" applyNumberFormat="1" applyFont="1" applyBorder="1" applyAlignment="1">
      <alignment horizontal="left"/>
    </xf>
    <xf numFmtId="49" fontId="0" fillId="0" borderId="0" xfId="0" applyNumberFormat="1" applyBorder="1"/>
    <xf numFmtId="0" fontId="0" fillId="0" borderId="0" xfId="0" applyFill="1"/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49" fontId="15" fillId="0" borderId="0" xfId="0" applyNumberFormat="1" applyFont="1" applyBorder="1"/>
    <xf numFmtId="49" fontId="15" fillId="0" borderId="3" xfId="0" applyNumberFormat="1" applyFont="1" applyBorder="1"/>
    <xf numFmtId="49" fontId="15" fillId="0" borderId="4" xfId="0" applyNumberFormat="1" applyFont="1" applyBorder="1"/>
    <xf numFmtId="0" fontId="15" fillId="0" borderId="0" xfId="0" applyFont="1" applyBorder="1"/>
    <xf numFmtId="0" fontId="15" fillId="0" borderId="0" xfId="0" applyFont="1"/>
    <xf numFmtId="49" fontId="8" fillId="0" borderId="0" xfId="0" applyNumberFormat="1" applyFont="1" applyBorder="1"/>
    <xf numFmtId="49" fontId="8" fillId="0" borderId="3" xfId="0" applyNumberFormat="1" applyFont="1" applyBorder="1"/>
    <xf numFmtId="49" fontId="8" fillId="0" borderId="4" xfId="0" applyNumberFormat="1" applyFont="1" applyBorder="1"/>
    <xf numFmtId="0" fontId="8" fillId="0" borderId="0" xfId="0" applyFont="1"/>
    <xf numFmtId="49" fontId="15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/>
    <xf numFmtId="49" fontId="15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/>
    <xf numFmtId="49" fontId="8" fillId="0" borderId="0" xfId="0" applyNumberFormat="1" applyFont="1" applyFill="1"/>
    <xf numFmtId="49" fontId="15" fillId="0" borderId="0" xfId="0" applyNumberFormat="1" applyFont="1" applyFill="1"/>
    <xf numFmtId="49" fontId="4" fillId="0" borderId="0" xfId="0" applyNumberFormat="1" applyFont="1" applyFill="1" applyAlignment="1">
      <alignment horizontal="right" wrapText="1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/>
    <xf numFmtId="49" fontId="6" fillId="0" borderId="5" xfId="0" applyNumberFormat="1" applyFont="1" applyFill="1" applyBorder="1" applyAlignment="1">
      <alignment horizontal="left"/>
    </xf>
    <xf numFmtId="49" fontId="6" fillId="0" borderId="6" xfId="0" applyNumberFormat="1" applyFont="1" applyFill="1" applyBorder="1" applyAlignment="1">
      <alignment horizontal="left"/>
    </xf>
    <xf numFmtId="49" fontId="6" fillId="0" borderId="7" xfId="0" applyNumberFormat="1" applyFont="1" applyFill="1" applyBorder="1" applyAlignment="1">
      <alignment horizontal="left"/>
    </xf>
    <xf numFmtId="49" fontId="6" fillId="0" borderId="5" xfId="0" applyNumberFormat="1" applyFont="1" applyFill="1" applyBorder="1"/>
    <xf numFmtId="49" fontId="2" fillId="0" borderId="6" xfId="0" applyNumberFormat="1" applyFont="1" applyFill="1" applyBorder="1" applyAlignment="1">
      <alignment horizontal="left"/>
    </xf>
    <xf numFmtId="49" fontId="3" fillId="0" borderId="6" xfId="0" applyNumberFormat="1" applyFont="1" applyFill="1" applyBorder="1"/>
    <xf numFmtId="49" fontId="8" fillId="0" borderId="6" xfId="0" applyNumberFormat="1" applyFont="1" applyFill="1" applyBorder="1"/>
    <xf numFmtId="49" fontId="15" fillId="0" borderId="6" xfId="0" applyNumberFormat="1" applyFont="1" applyFill="1" applyBorder="1"/>
    <xf numFmtId="49" fontId="3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4" fillId="0" borderId="9" xfId="0" applyNumberFormat="1" applyFont="1" applyFill="1" applyBorder="1" applyAlignment="1">
      <alignment horizontal="left"/>
    </xf>
    <xf numFmtId="49" fontId="14" fillId="0" borderId="10" xfId="0" applyNumberFormat="1" applyFont="1" applyFill="1" applyBorder="1" applyAlignment="1">
      <alignment horizontal="left"/>
    </xf>
    <xf numFmtId="49" fontId="17" fillId="0" borderId="8" xfId="0" applyNumberFormat="1" applyFont="1" applyFill="1" applyBorder="1"/>
    <xf numFmtId="49" fontId="3" fillId="0" borderId="9" xfId="0" applyNumberFormat="1" applyFont="1" applyFill="1" applyBorder="1" applyAlignment="1">
      <alignment horizontal="left"/>
    </xf>
    <xf numFmtId="49" fontId="3" fillId="0" borderId="9" xfId="0" applyNumberFormat="1" applyFont="1" applyFill="1" applyBorder="1"/>
    <xf numFmtId="49" fontId="8" fillId="0" borderId="9" xfId="0" applyNumberFormat="1" applyFont="1" applyFill="1" applyBorder="1"/>
    <xf numFmtId="49" fontId="15" fillId="0" borderId="9" xfId="0" applyNumberFormat="1" applyFont="1" applyFill="1" applyBorder="1"/>
    <xf numFmtId="0" fontId="0" fillId="0" borderId="4" xfId="0" applyBorder="1"/>
    <xf numFmtId="2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/>
    <xf numFmtId="2" fontId="8" fillId="0" borderId="0" xfId="0" applyNumberFormat="1" applyFont="1" applyBorder="1"/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16" fontId="20" fillId="0" borderId="0" xfId="0" applyNumberFormat="1" applyFont="1" applyBorder="1" applyAlignment="1">
      <alignment horizontal="center"/>
    </xf>
    <xf numFmtId="2" fontId="20" fillId="0" borderId="0" xfId="0" applyNumberFormat="1" applyFont="1" applyBorder="1"/>
    <xf numFmtId="2" fontId="16" fillId="0" borderId="0" xfId="0" applyNumberFormat="1" applyFont="1" applyFill="1" applyBorder="1" applyAlignment="1">
      <alignment horizontal="center" wrapText="1"/>
    </xf>
    <xf numFmtId="2" fontId="19" fillId="0" borderId="19" xfId="0" applyNumberFormat="1" applyFont="1" applyFill="1" applyBorder="1" applyAlignment="1">
      <alignment horizontal="center" vertical="center" wrapText="1"/>
    </xf>
    <xf numFmtId="49" fontId="19" fillId="0" borderId="19" xfId="0" applyNumberFormat="1" applyFont="1" applyFill="1" applyBorder="1" applyAlignment="1">
      <alignment horizontal="center" vertical="center" wrapText="1"/>
    </xf>
    <xf numFmtId="49" fontId="19" fillId="0" borderId="17" xfId="0" applyNumberFormat="1" applyFont="1" applyFill="1" applyBorder="1" applyAlignment="1">
      <alignment horizontal="center" vertical="center" wrapText="1"/>
    </xf>
    <xf numFmtId="2" fontId="19" fillId="0" borderId="25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/>
    </xf>
    <xf numFmtId="0" fontId="16" fillId="0" borderId="19" xfId="0" applyFont="1" applyFill="1" applyBorder="1" applyAlignment="1">
      <alignment horizontal="center" vertical="center" wrapText="1"/>
    </xf>
    <xf numFmtId="49" fontId="16" fillId="0" borderId="2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1" xfId="0" applyBorder="1"/>
    <xf numFmtId="49" fontId="6" fillId="3" borderId="11" xfId="0" applyNumberFormat="1" applyFont="1" applyFill="1" applyBorder="1" applyAlignment="1">
      <alignment horizontal="center"/>
    </xf>
    <xf numFmtId="49" fontId="6" fillId="3" borderId="13" xfId="0" applyNumberFormat="1" applyFont="1" applyFill="1" applyBorder="1" applyAlignment="1">
      <alignment horizontal="center" shrinkToFit="1"/>
    </xf>
    <xf numFmtId="49" fontId="18" fillId="3" borderId="16" xfId="0" applyNumberFormat="1" applyFont="1" applyFill="1" applyBorder="1" applyAlignment="1">
      <alignment horizontal="center" vertical="top" wrapText="1"/>
    </xf>
    <xf numFmtId="49" fontId="8" fillId="3" borderId="13" xfId="0" applyNumberFormat="1" applyFont="1" applyFill="1" applyBorder="1" applyAlignment="1">
      <alignment horizontal="center" shrinkToFit="1"/>
    </xf>
    <xf numFmtId="49" fontId="18" fillId="3" borderId="7" xfId="0" applyNumberFormat="1" applyFont="1" applyFill="1" applyBorder="1" applyAlignment="1">
      <alignment horizontal="center" shrinkToFit="1"/>
    </xf>
    <xf numFmtId="49" fontId="21" fillId="3" borderId="10" xfId="0" applyNumberFormat="1" applyFont="1" applyFill="1" applyBorder="1" applyAlignment="1">
      <alignment horizontal="center" wrapText="1"/>
    </xf>
    <xf numFmtId="49" fontId="18" fillId="3" borderId="15" xfId="0" applyNumberFormat="1" applyFont="1" applyFill="1" applyBorder="1" applyAlignment="1">
      <alignment horizontal="center" vertical="top" wrapText="1"/>
    </xf>
    <xf numFmtId="49" fontId="2" fillId="3" borderId="10" xfId="0" applyNumberFormat="1" applyFont="1" applyFill="1" applyBorder="1" applyAlignment="1">
      <alignment wrapText="1"/>
    </xf>
    <xf numFmtId="49" fontId="3" fillId="0" borderId="6" xfId="0" applyNumberFormat="1" applyFont="1" applyFill="1" applyBorder="1" applyAlignment="1">
      <alignment horizontal="right" wrapText="1"/>
    </xf>
    <xf numFmtId="49" fontId="3" fillId="0" borderId="9" xfId="0" applyNumberFormat="1" applyFont="1" applyFill="1" applyBorder="1" applyAlignment="1">
      <alignment horizontal="right" wrapText="1"/>
    </xf>
    <xf numFmtId="49" fontId="3" fillId="0" borderId="10" xfId="0" applyNumberFormat="1" applyFont="1" applyFill="1" applyBorder="1" applyAlignment="1">
      <alignment horizontal="left"/>
    </xf>
    <xf numFmtId="0" fontId="6" fillId="3" borderId="15" xfId="0" applyFont="1" applyFill="1" applyBorder="1"/>
    <xf numFmtId="2" fontId="15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0" applyNumberFormat="1" applyFill="1" applyBorder="1" applyAlignment="1">
      <alignment vertical="center"/>
    </xf>
    <xf numFmtId="49" fontId="18" fillId="3" borderId="35" xfId="0" applyNumberFormat="1" applyFont="1" applyFill="1" applyBorder="1" applyAlignment="1">
      <alignment horizontal="center" vertical="top" wrapText="1"/>
    </xf>
    <xf numFmtId="49" fontId="23" fillId="3" borderId="10" xfId="0" applyNumberFormat="1" applyFont="1" applyFill="1" applyBorder="1" applyAlignment="1">
      <alignment horizontal="center"/>
    </xf>
    <xf numFmtId="2" fontId="0" fillId="0" borderId="24" xfId="0" applyNumberFormat="1" applyBorder="1" applyAlignment="1">
      <alignment horizontal="center" vertical="top"/>
    </xf>
    <xf numFmtId="0" fontId="8" fillId="0" borderId="24" xfId="0" applyFont="1" applyBorder="1"/>
    <xf numFmtId="2" fontId="24" fillId="0" borderId="0" xfId="0" applyNumberFormat="1" applyFont="1" applyFill="1" applyAlignment="1">
      <alignment horizontal="center"/>
    </xf>
    <xf numFmtId="2" fontId="25" fillId="0" borderId="0" xfId="0" applyNumberFormat="1" applyFont="1" applyFill="1" applyAlignment="1">
      <alignment horizontal="center"/>
    </xf>
    <xf numFmtId="2" fontId="15" fillId="0" borderId="24" xfId="0" applyNumberFormat="1" applyFont="1" applyBorder="1" applyAlignment="1">
      <alignment horizontal="center"/>
    </xf>
    <xf numFmtId="49" fontId="19" fillId="0" borderId="15" xfId="0" applyNumberFormat="1" applyFont="1" applyFill="1" applyBorder="1" applyAlignment="1">
      <alignment horizontal="center" vertical="center" wrapText="1"/>
    </xf>
    <xf numFmtId="49" fontId="18" fillId="3" borderId="13" xfId="0" applyNumberFormat="1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top" wrapText="1"/>
    </xf>
    <xf numFmtId="49" fontId="8" fillId="3" borderId="15" xfId="0" applyNumberFormat="1" applyFont="1" applyFill="1" applyBorder="1" applyAlignment="1">
      <alignment horizontal="center"/>
    </xf>
    <xf numFmtId="49" fontId="19" fillId="0" borderId="45" xfId="0" applyNumberFormat="1" applyFont="1" applyFill="1" applyBorder="1" applyAlignment="1">
      <alignment horizontal="center" vertical="center" wrapText="1"/>
    </xf>
    <xf numFmtId="2" fontId="19" fillId="0" borderId="31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Border="1" applyAlignment="1">
      <alignment horizontal="center"/>
    </xf>
    <xf numFmtId="49" fontId="19" fillId="0" borderId="28" xfId="0" applyNumberFormat="1" applyFont="1" applyFill="1" applyBorder="1" applyAlignment="1">
      <alignment vertical="center" wrapText="1"/>
    </xf>
    <xf numFmtId="2" fontId="0" fillId="4" borderId="24" xfId="0" applyNumberFormat="1" applyFill="1" applyBorder="1" applyAlignment="1">
      <alignment horizontal="center" vertical="top"/>
    </xf>
    <xf numFmtId="49" fontId="19" fillId="0" borderId="28" xfId="0" applyNumberFormat="1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 wrapText="1"/>
    </xf>
    <xf numFmtId="2" fontId="19" fillId="0" borderId="53" xfId="0" applyNumberFormat="1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19" fillId="0" borderId="35" xfId="0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horizontal="center" vertical="center"/>
    </xf>
    <xf numFmtId="0" fontId="16" fillId="5" borderId="32" xfId="0" applyFont="1" applyFill="1" applyBorder="1" applyAlignment="1">
      <alignment horizontal="center" vertical="center"/>
    </xf>
    <xf numFmtId="49" fontId="19" fillId="0" borderId="18" xfId="0" applyNumberFormat="1" applyFont="1" applyFill="1" applyBorder="1" applyAlignment="1">
      <alignment horizontal="center" vertical="center" wrapText="1"/>
    </xf>
    <xf numFmtId="49" fontId="19" fillId="0" borderId="37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9" fillId="0" borderId="49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2" fontId="22" fillId="0" borderId="0" xfId="0" applyNumberFormat="1" applyFont="1" applyBorder="1" applyAlignment="1">
      <alignment horizontal="left"/>
    </xf>
    <xf numFmtId="2" fontId="20" fillId="0" borderId="24" xfId="0" applyNumberFormat="1" applyFont="1" applyBorder="1" applyAlignment="1">
      <alignment horizontal="center"/>
    </xf>
    <xf numFmtId="49" fontId="18" fillId="3" borderId="9" xfId="0" applyNumberFormat="1" applyFont="1" applyFill="1" applyBorder="1" applyAlignment="1">
      <alignment horizontal="center" wrapText="1"/>
    </xf>
    <xf numFmtId="0" fontId="18" fillId="3" borderId="20" xfId="0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2" fontId="19" fillId="4" borderId="46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2" fontId="19" fillId="4" borderId="31" xfId="0" applyNumberFormat="1" applyFont="1" applyFill="1" applyBorder="1" applyAlignment="1">
      <alignment horizontal="center" vertical="center" wrapText="1"/>
    </xf>
    <xf numFmtId="2" fontId="19" fillId="4" borderId="22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9" fillId="0" borderId="32" xfId="0" applyNumberFormat="1" applyFont="1" applyFill="1" applyBorder="1" applyAlignment="1">
      <alignment horizontal="center" vertical="center" wrapText="1"/>
    </xf>
    <xf numFmtId="2" fontId="19" fillId="0" borderId="55" xfId="0" applyNumberFormat="1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19" fillId="4" borderId="22" xfId="0" applyNumberFormat="1" applyFont="1" applyFill="1" applyBorder="1" applyAlignment="1">
      <alignment horizontal="center" vertical="center" wrapText="1"/>
    </xf>
    <xf numFmtId="2" fontId="19" fillId="4" borderId="49" xfId="0" applyNumberFormat="1" applyFont="1" applyFill="1" applyBorder="1" applyAlignment="1">
      <alignment horizontal="center" vertical="center" wrapText="1"/>
    </xf>
    <xf numFmtId="2" fontId="0" fillId="0" borderId="24" xfId="0" applyNumberFormat="1" applyBorder="1" applyAlignment="1">
      <alignment horizontal="center" vertical="top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49" fontId="19" fillId="0" borderId="28" xfId="0" applyNumberFormat="1" applyFont="1" applyFill="1" applyBorder="1" applyAlignment="1">
      <alignment horizontal="center" vertical="center" wrapText="1"/>
    </xf>
    <xf numFmtId="49" fontId="19" fillId="0" borderId="29" xfId="0" applyNumberFormat="1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/>
    </xf>
    <xf numFmtId="49" fontId="6" fillId="3" borderId="15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49" fontId="6" fillId="3" borderId="40" xfId="0" applyNumberFormat="1" applyFont="1" applyFill="1" applyBorder="1" applyAlignment="1">
      <alignment horizontal="center" vertical="center" wrapText="1"/>
    </xf>
    <xf numFmtId="49" fontId="6" fillId="3" borderId="34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49" fontId="6" fillId="3" borderId="3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43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49" fontId="6" fillId="3" borderId="39" xfId="0" applyNumberFormat="1" applyFont="1" applyFill="1" applyBorder="1" applyAlignment="1">
      <alignment horizontal="center" vertical="center" wrapText="1"/>
    </xf>
    <xf numFmtId="49" fontId="6" fillId="3" borderId="31" xfId="0" applyNumberFormat="1" applyFont="1" applyFill="1" applyBorder="1" applyAlignment="1">
      <alignment horizontal="center" vertical="center" wrapText="1"/>
    </xf>
    <xf numFmtId="49" fontId="6" fillId="3" borderId="44" xfId="0" applyNumberFormat="1" applyFont="1" applyFill="1" applyBorder="1" applyAlignment="1">
      <alignment horizontal="center" vertical="center" wrapText="1"/>
    </xf>
    <xf numFmtId="49" fontId="6" fillId="3" borderId="38" xfId="0" applyNumberFormat="1" applyFont="1" applyFill="1" applyBorder="1" applyAlignment="1">
      <alignment horizontal="center" vertical="center"/>
    </xf>
    <xf numFmtId="49" fontId="6" fillId="3" borderId="23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49" fontId="19" fillId="0" borderId="5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55" xfId="0" applyNumberFormat="1" applyFont="1" applyFill="1" applyBorder="1" applyAlignment="1">
      <alignment horizontal="center" vertical="center" wrapText="1"/>
    </xf>
    <xf numFmtId="49" fontId="19" fillId="0" borderId="54" xfId="0" applyNumberFormat="1" applyFont="1" applyFill="1" applyBorder="1" applyAlignment="1">
      <alignment horizontal="center" vertical="center" wrapText="1"/>
    </xf>
    <xf numFmtId="49" fontId="19" fillId="0" borderId="56" xfId="0" applyNumberFormat="1" applyFont="1" applyFill="1" applyBorder="1" applyAlignment="1">
      <alignment horizontal="center" vertical="center" wrapText="1"/>
    </xf>
    <xf numFmtId="49" fontId="19" fillId="0" borderId="57" xfId="0" applyNumberFormat="1" applyFont="1" applyFill="1" applyBorder="1" applyAlignment="1">
      <alignment horizontal="center" vertical="center" wrapText="1"/>
    </xf>
    <xf numFmtId="49" fontId="19" fillId="0" borderId="38" xfId="0" applyNumberFormat="1" applyFont="1" applyFill="1" applyBorder="1" applyAlignment="1">
      <alignment horizontal="center" vertical="center" wrapText="1"/>
    </xf>
    <xf numFmtId="49" fontId="19" fillId="0" borderId="58" xfId="0" applyNumberFormat="1" applyFont="1" applyFill="1" applyBorder="1" applyAlignment="1">
      <alignment horizontal="center" vertical="center" wrapText="1"/>
    </xf>
    <xf numFmtId="2" fontId="19" fillId="0" borderId="16" xfId="0" applyNumberFormat="1" applyFont="1" applyFill="1" applyBorder="1" applyAlignment="1">
      <alignment horizontal="center" vertical="center" wrapText="1"/>
    </xf>
    <xf numFmtId="2" fontId="19" fillId="0" borderId="15" xfId="0" applyNumberFormat="1" applyFont="1" applyFill="1" applyBorder="1" applyAlignment="1">
      <alignment horizontal="center" vertical="center" wrapText="1"/>
    </xf>
    <xf numFmtId="2" fontId="19" fillId="0" borderId="28" xfId="0" applyNumberFormat="1" applyFont="1" applyFill="1" applyBorder="1" applyAlignment="1">
      <alignment horizontal="center" vertical="center" wrapText="1"/>
    </xf>
    <xf numFmtId="2" fontId="19" fillId="0" borderId="17" xfId="0" applyNumberFormat="1" applyFont="1" applyFill="1" applyBorder="1" applyAlignment="1">
      <alignment horizontal="center" vertical="center" wrapText="1"/>
    </xf>
    <xf numFmtId="2" fontId="19" fillId="0" borderId="28" xfId="0" applyNumberFormat="1" applyFont="1" applyFill="1" applyBorder="1" applyAlignment="1">
      <alignment horizontal="center" vertical="center" wrapText="1"/>
    </xf>
    <xf numFmtId="2" fontId="19" fillId="0" borderId="29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2" fontId="19" fillId="0" borderId="57" xfId="0" applyNumberFormat="1" applyFont="1" applyFill="1" applyBorder="1" applyAlignment="1">
      <alignment horizontal="center" vertical="center" wrapText="1"/>
    </xf>
    <xf numFmtId="2" fontId="19" fillId="0" borderId="56" xfId="0" applyNumberFormat="1" applyFont="1" applyFill="1" applyBorder="1" applyAlignment="1">
      <alignment horizontal="center" vertical="center" wrapText="1"/>
    </xf>
    <xf numFmtId="2" fontId="19" fillId="0" borderId="57" xfId="0" applyNumberFormat="1" applyFont="1" applyFill="1" applyBorder="1" applyAlignment="1">
      <alignment horizontal="center" vertical="center" wrapText="1"/>
    </xf>
    <xf numFmtId="2" fontId="19" fillId="0" borderId="38" xfId="0" applyNumberFormat="1" applyFont="1" applyFill="1" applyBorder="1" applyAlignment="1">
      <alignment horizontal="center" vertical="center" wrapText="1"/>
    </xf>
    <xf numFmtId="2" fontId="19" fillId="0" borderId="35" xfId="0" applyNumberFormat="1" applyFont="1" applyFill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2" fontId="19" fillId="0" borderId="25" xfId="0" applyNumberFormat="1" applyFont="1" applyFill="1" applyBorder="1" applyAlignment="1">
      <alignment horizontal="center" vertical="center" wrapText="1"/>
    </xf>
    <xf numFmtId="2" fontId="19" fillId="0" borderId="23" xfId="0" applyNumberFormat="1" applyFont="1" applyFill="1" applyBorder="1" applyAlignment="1">
      <alignment horizontal="center" vertical="center" wrapText="1"/>
    </xf>
    <xf numFmtId="2" fontId="19" fillId="0" borderId="59" xfId="0" applyNumberFormat="1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 wrapText="1"/>
    </xf>
    <xf numFmtId="49" fontId="26" fillId="3" borderId="6" xfId="0" applyNumberFormat="1" applyFont="1" applyFill="1" applyBorder="1" applyAlignment="1">
      <alignment horizontal="center" vertical="center" wrapText="1"/>
    </xf>
    <xf numFmtId="49" fontId="26" fillId="3" borderId="7" xfId="0" applyNumberFormat="1" applyFont="1" applyFill="1" applyBorder="1" applyAlignment="1">
      <alignment horizontal="center" vertical="center" wrapText="1"/>
    </xf>
    <xf numFmtId="49" fontId="26" fillId="3" borderId="13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</cellXfs>
  <cellStyles count="14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čárky [0]_laroux" xfId="7" xr:uid="{00000000-0005-0000-0000-000006000000}"/>
    <cellStyle name="Licence" xfId="8" xr:uid="{00000000-0005-0000-0000-000007000000}"/>
    <cellStyle name="Milliers [0]_laroux" xfId="9" xr:uid="{00000000-0005-0000-0000-000008000000}"/>
    <cellStyle name="Milliers_laroux" xfId="10" xr:uid="{00000000-0005-0000-0000-000009000000}"/>
    <cellStyle name="Normal - Style1" xfId="11" xr:uid="{00000000-0005-0000-0000-00000A000000}"/>
    <cellStyle name="Normal_250496_headcount" xfId="12" xr:uid="{00000000-0005-0000-0000-00000B000000}"/>
    <cellStyle name="Normální" xfId="0" builtinId="0"/>
    <cellStyle name="Standard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75"/>
  <sheetData/>
  <phoneticPr fontId="1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69"/>
  <sheetViews>
    <sheetView tabSelected="1" view="pageBreakPreview" zoomScale="115" zoomScaleNormal="100" zoomScaleSheetLayoutView="115" workbookViewId="0">
      <selection activeCell="K53" sqref="K53"/>
    </sheetView>
  </sheetViews>
  <sheetFormatPr defaultRowHeight="12.75"/>
  <cols>
    <col min="2" max="2" width="7.140625" customWidth="1"/>
    <col min="3" max="3" width="12.7109375" customWidth="1"/>
    <col min="4" max="5" width="4.5703125" customWidth="1"/>
    <col min="6" max="6" width="6" customWidth="1"/>
    <col min="7" max="7" width="39.28515625" customWidth="1"/>
    <col min="8" max="8" width="20.7109375" style="12" customWidth="1"/>
    <col min="9" max="9" width="22.28515625" style="12" customWidth="1"/>
    <col min="10" max="10" width="8.28515625" customWidth="1"/>
    <col min="11" max="11" width="9.7109375" style="22" bestFit="1" customWidth="1"/>
    <col min="12" max="12" width="10.28515625" style="18" customWidth="1"/>
    <col min="13" max="13" width="9" style="18" customWidth="1"/>
    <col min="14" max="14" width="8.28515625" style="18" customWidth="1"/>
    <col min="15" max="15" width="7.140625" style="18" customWidth="1"/>
    <col min="16" max="16" width="7.5703125" style="25" customWidth="1"/>
    <col min="17" max="17" width="30.42578125" customWidth="1"/>
    <col min="18" max="18" width="2.42578125" customWidth="1"/>
    <col min="20" max="20" width="12.42578125" customWidth="1"/>
  </cols>
  <sheetData>
    <row r="1" spans="1:41" ht="5.25" customHeight="1">
      <c r="B1" s="10"/>
      <c r="C1" s="26"/>
      <c r="D1" s="26"/>
      <c r="E1" s="26"/>
      <c r="F1" s="26"/>
      <c r="G1" s="26"/>
      <c r="H1" s="27"/>
      <c r="I1" s="27"/>
      <c r="J1" s="26"/>
      <c r="K1" s="28"/>
      <c r="L1" s="29"/>
      <c r="M1" s="29"/>
      <c r="N1" s="29"/>
      <c r="O1" s="29"/>
      <c r="P1" s="30"/>
      <c r="Q1" s="10"/>
    </row>
    <row r="2" spans="1:41" ht="18" customHeight="1">
      <c r="B2" s="31"/>
      <c r="C2" s="32" t="s">
        <v>26</v>
      </c>
      <c r="D2" s="32"/>
      <c r="E2" s="32"/>
      <c r="F2" s="32"/>
      <c r="G2" s="33"/>
      <c r="H2" s="32" t="s">
        <v>20</v>
      </c>
      <c r="I2" s="32"/>
      <c r="J2" s="33"/>
      <c r="K2" s="34"/>
      <c r="L2" s="35"/>
      <c r="M2" s="35"/>
      <c r="N2" s="35"/>
      <c r="O2" s="35"/>
      <c r="P2" s="36"/>
      <c r="Q2" s="37"/>
    </row>
    <row r="3" spans="1:41" ht="8.25" customHeight="1" thickBot="1">
      <c r="B3" s="10"/>
      <c r="C3" s="37"/>
      <c r="D3" s="37"/>
      <c r="E3" s="37"/>
      <c r="F3" s="37"/>
      <c r="G3" s="38"/>
      <c r="H3" s="37"/>
      <c r="I3" s="37"/>
      <c r="J3" s="38"/>
      <c r="K3" s="34"/>
      <c r="L3" s="35"/>
      <c r="M3" s="35"/>
      <c r="N3" s="35"/>
      <c r="O3" s="35"/>
      <c r="P3" s="36"/>
      <c r="Q3" s="37"/>
    </row>
    <row r="4" spans="1:41">
      <c r="B4" s="39" t="s">
        <v>3</v>
      </c>
      <c r="C4" s="40"/>
      <c r="D4" s="40"/>
      <c r="E4" s="40"/>
      <c r="F4" s="41"/>
      <c r="G4" s="42" t="s">
        <v>2</v>
      </c>
      <c r="H4" s="40"/>
      <c r="I4" s="43"/>
      <c r="J4" s="44"/>
      <c r="K4" s="45"/>
      <c r="L4" s="46"/>
      <c r="M4" s="46"/>
      <c r="N4" s="46"/>
      <c r="O4" s="46"/>
      <c r="P4" s="87"/>
      <c r="Q4" s="47"/>
    </row>
    <row r="5" spans="1:41" ht="13.5" thickBot="1">
      <c r="B5" s="48"/>
      <c r="C5" s="49"/>
      <c r="D5" s="49"/>
      <c r="E5" s="49"/>
      <c r="F5" s="50"/>
      <c r="G5" s="51" t="s">
        <v>156</v>
      </c>
      <c r="H5" s="49"/>
      <c r="I5" s="52"/>
      <c r="J5" s="53"/>
      <c r="K5" s="54"/>
      <c r="L5" s="55"/>
      <c r="M5" s="55"/>
      <c r="N5" s="55"/>
      <c r="O5" s="55"/>
      <c r="P5" s="88"/>
      <c r="Q5" s="89"/>
    </row>
    <row r="6" spans="1:41" ht="9.75" customHeight="1">
      <c r="B6" s="190" t="s">
        <v>158</v>
      </c>
      <c r="C6" s="193" t="s">
        <v>6</v>
      </c>
      <c r="D6" s="194"/>
      <c r="E6" s="194"/>
      <c r="F6" s="183"/>
      <c r="G6" s="165" t="s">
        <v>9</v>
      </c>
      <c r="H6" s="166"/>
      <c r="I6" s="167"/>
      <c r="J6" s="165" t="s">
        <v>168</v>
      </c>
      <c r="K6" s="166"/>
      <c r="L6" s="166"/>
      <c r="M6" s="166"/>
      <c r="N6" s="166"/>
      <c r="O6" s="166"/>
      <c r="P6" s="167"/>
      <c r="Q6" s="163" t="s">
        <v>1</v>
      </c>
    </row>
    <row r="7" spans="1:41" ht="4.5" customHeight="1">
      <c r="B7" s="191"/>
      <c r="C7" s="195"/>
      <c r="D7" s="196"/>
      <c r="E7" s="196"/>
      <c r="F7" s="197"/>
      <c r="G7" s="168"/>
      <c r="H7" s="169"/>
      <c r="I7" s="170"/>
      <c r="J7" s="168"/>
      <c r="K7" s="169"/>
      <c r="L7" s="169"/>
      <c r="M7" s="169"/>
      <c r="N7" s="169"/>
      <c r="O7" s="169"/>
      <c r="P7" s="170"/>
      <c r="Q7" s="164"/>
      <c r="S7" s="2"/>
      <c r="T7" s="2"/>
      <c r="U7" s="2"/>
      <c r="V7" s="2"/>
    </row>
    <row r="8" spans="1:41" ht="13.5" thickBot="1">
      <c r="B8" s="192"/>
      <c r="C8" s="198"/>
      <c r="D8" s="199"/>
      <c r="E8" s="199"/>
      <c r="F8" s="200"/>
      <c r="G8" s="171"/>
      <c r="H8" s="172"/>
      <c r="I8" s="173"/>
      <c r="J8" s="171"/>
      <c r="K8" s="172"/>
      <c r="L8" s="172"/>
      <c r="M8" s="172"/>
      <c r="N8" s="172"/>
      <c r="O8" s="172"/>
      <c r="P8" s="173"/>
      <c r="Q8" s="164"/>
      <c r="S8" s="2"/>
      <c r="T8" s="2"/>
      <c r="U8" s="2"/>
      <c r="V8" s="2"/>
    </row>
    <row r="9" spans="1:41" ht="13.5" thickBot="1">
      <c r="B9" s="174" t="s">
        <v>27</v>
      </c>
      <c r="C9" s="176" t="s">
        <v>0</v>
      </c>
      <c r="D9" s="179" t="s">
        <v>28</v>
      </c>
      <c r="E9" s="179" t="s">
        <v>29</v>
      </c>
      <c r="F9" s="185" t="s">
        <v>157</v>
      </c>
      <c r="G9" s="183" t="s">
        <v>4</v>
      </c>
      <c r="H9" s="165" t="s">
        <v>7</v>
      </c>
      <c r="I9" s="167"/>
      <c r="J9" s="80" t="s">
        <v>5</v>
      </c>
      <c r="K9" s="182" t="s">
        <v>13</v>
      </c>
      <c r="L9" s="182"/>
      <c r="M9" s="234" t="s">
        <v>18</v>
      </c>
      <c r="N9" s="231" t="s">
        <v>23</v>
      </c>
      <c r="O9" s="232"/>
      <c r="P9" s="233"/>
      <c r="Q9" s="90"/>
      <c r="S9" s="2"/>
      <c r="T9" s="2"/>
      <c r="U9" s="2"/>
      <c r="V9" s="2"/>
    </row>
    <row r="10" spans="1:41" ht="11.25" customHeight="1">
      <c r="A10" s="93"/>
      <c r="B10" s="175"/>
      <c r="C10" s="177"/>
      <c r="D10" s="180"/>
      <c r="E10" s="180"/>
      <c r="F10" s="186"/>
      <c r="G10" s="184"/>
      <c r="H10" s="188"/>
      <c r="I10" s="189"/>
      <c r="J10" s="81" t="s">
        <v>22</v>
      </c>
      <c r="K10" s="82" t="s">
        <v>46</v>
      </c>
      <c r="L10" s="83" t="s">
        <v>47</v>
      </c>
      <c r="M10" s="235"/>
      <c r="N10" s="81" t="s">
        <v>5</v>
      </c>
      <c r="O10" s="81" t="s">
        <v>13</v>
      </c>
      <c r="P10" s="102" t="s">
        <v>18</v>
      </c>
      <c r="Q10" s="79"/>
      <c r="S10" s="2"/>
      <c r="T10" s="2"/>
      <c r="U10" s="2"/>
      <c r="V10" s="2"/>
    </row>
    <row r="11" spans="1:41" ht="13.5" thickBot="1">
      <c r="A11" s="93"/>
      <c r="B11" s="175"/>
      <c r="C11" s="178"/>
      <c r="D11" s="181"/>
      <c r="E11" s="181"/>
      <c r="F11" s="187"/>
      <c r="G11" s="84" t="s">
        <v>16</v>
      </c>
      <c r="H11" s="130" t="s">
        <v>17</v>
      </c>
      <c r="I11" s="131" t="s">
        <v>0</v>
      </c>
      <c r="J11" s="85" t="s">
        <v>14</v>
      </c>
      <c r="K11" s="104" t="s">
        <v>45</v>
      </c>
      <c r="L11" s="95" t="s">
        <v>45</v>
      </c>
      <c r="M11" s="236"/>
      <c r="N11" s="94" t="s">
        <v>24</v>
      </c>
      <c r="O11" s="94" t="s">
        <v>25</v>
      </c>
      <c r="P11" s="103"/>
      <c r="Q11" s="86"/>
      <c r="S11" s="2"/>
      <c r="T11" s="128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3.5" customHeight="1">
      <c r="B12" s="132" t="s">
        <v>54</v>
      </c>
      <c r="C12" s="111" t="s">
        <v>174</v>
      </c>
      <c r="D12" s="112">
        <v>2</v>
      </c>
      <c r="E12" s="111">
        <v>242</v>
      </c>
      <c r="F12" s="113">
        <v>819</v>
      </c>
      <c r="G12" s="201" t="s">
        <v>80</v>
      </c>
      <c r="H12" s="204" t="s">
        <v>81</v>
      </c>
      <c r="I12" s="114" t="s">
        <v>82</v>
      </c>
      <c r="J12" s="105" t="s">
        <v>160</v>
      </c>
      <c r="K12" s="209">
        <v>11.8</v>
      </c>
      <c r="L12" s="115">
        <v>1.2</v>
      </c>
      <c r="M12" s="209" t="s">
        <v>31</v>
      </c>
      <c r="N12" s="222" t="s">
        <v>159</v>
      </c>
      <c r="O12" s="209">
        <v>0.5</v>
      </c>
      <c r="P12" s="116" t="s">
        <v>31</v>
      </c>
      <c r="Q12" s="117"/>
      <c r="R12" s="107"/>
      <c r="S12" s="96">
        <f>SUM(K12:L12)</f>
        <v>13</v>
      </c>
      <c r="T12" s="129">
        <v>11.8</v>
      </c>
      <c r="U12" s="64"/>
      <c r="V12" s="61"/>
      <c r="W12" s="62"/>
      <c r="X12" s="138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22.5" customHeight="1">
      <c r="B13" s="145" t="s">
        <v>163</v>
      </c>
      <c r="C13" s="71" t="s">
        <v>53</v>
      </c>
      <c r="D13" s="124" t="s">
        <v>164</v>
      </c>
      <c r="E13" s="123"/>
      <c r="F13" s="125">
        <v>830</v>
      </c>
      <c r="G13" s="202" t="s">
        <v>166</v>
      </c>
      <c r="H13" s="121" t="s">
        <v>81</v>
      </c>
      <c r="I13" s="126" t="s">
        <v>167</v>
      </c>
      <c r="J13" s="205" t="s">
        <v>160</v>
      </c>
      <c r="K13" s="210">
        <v>7.5</v>
      </c>
      <c r="L13" s="73">
        <v>0</v>
      </c>
      <c r="M13" s="211" t="s">
        <v>31</v>
      </c>
      <c r="N13" s="223" t="s">
        <v>162</v>
      </c>
      <c r="O13" s="212" t="s">
        <v>162</v>
      </c>
      <c r="P13" s="69" t="s">
        <v>162</v>
      </c>
      <c r="Q13" s="101" t="s">
        <v>165</v>
      </c>
      <c r="R13" s="107"/>
      <c r="S13" s="96">
        <f>SUM(K13:L13)</f>
        <v>7.5</v>
      </c>
      <c r="T13" s="129">
        <v>0.8</v>
      </c>
      <c r="U13" s="64"/>
      <c r="V13" s="61"/>
      <c r="W13" s="62"/>
      <c r="X13" s="106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12.75" customHeight="1">
      <c r="B14" s="145" t="s">
        <v>55</v>
      </c>
      <c r="C14" s="146" t="s">
        <v>53</v>
      </c>
      <c r="D14" s="147">
        <v>4</v>
      </c>
      <c r="E14" s="147">
        <v>386</v>
      </c>
      <c r="F14" s="148">
        <v>834</v>
      </c>
      <c r="G14" s="202" t="s">
        <v>83</v>
      </c>
      <c r="H14" s="121" t="s">
        <v>81</v>
      </c>
      <c r="I14" s="67" t="s">
        <v>155</v>
      </c>
      <c r="J14" s="205" t="s">
        <v>160</v>
      </c>
      <c r="K14" s="211">
        <v>10.5</v>
      </c>
      <c r="L14" s="217">
        <v>2.5</v>
      </c>
      <c r="M14" s="211" t="s">
        <v>31</v>
      </c>
      <c r="N14" s="224" t="s">
        <v>159</v>
      </c>
      <c r="O14" s="211">
        <v>0.5</v>
      </c>
      <c r="P14" s="69" t="s">
        <v>31</v>
      </c>
      <c r="Q14" s="108"/>
      <c r="R14" s="107"/>
      <c r="S14" s="96">
        <f t="shared" ref="S14:S45" si="0">SUM(K14:L14)</f>
        <v>13</v>
      </c>
      <c r="T14" s="129">
        <v>0.7</v>
      </c>
      <c r="U14" s="64"/>
      <c r="V14" s="61"/>
      <c r="W14" s="62"/>
      <c r="X14" s="141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12.75" customHeight="1">
      <c r="B15" s="133" t="s">
        <v>33</v>
      </c>
      <c r="C15" s="71" t="s">
        <v>53</v>
      </c>
      <c r="D15" s="147">
        <v>5</v>
      </c>
      <c r="E15" s="147">
        <v>359</v>
      </c>
      <c r="F15" s="148">
        <v>1796</v>
      </c>
      <c r="G15" s="202" t="s">
        <v>84</v>
      </c>
      <c r="H15" s="121" t="s">
        <v>81</v>
      </c>
      <c r="I15" s="67" t="s">
        <v>154</v>
      </c>
      <c r="J15" s="205" t="s">
        <v>160</v>
      </c>
      <c r="K15" s="211">
        <v>5.7</v>
      </c>
      <c r="L15" s="218">
        <v>2.8</v>
      </c>
      <c r="M15" s="212" t="s">
        <v>31</v>
      </c>
      <c r="N15" s="224" t="s">
        <v>159</v>
      </c>
      <c r="O15" s="212">
        <v>0.5</v>
      </c>
      <c r="P15" s="69" t="s">
        <v>31</v>
      </c>
      <c r="Q15" s="110"/>
      <c r="R15" s="107"/>
      <c r="S15" s="96">
        <f t="shared" si="0"/>
        <v>8.5</v>
      </c>
      <c r="T15" s="129"/>
      <c r="U15" s="64"/>
      <c r="V15" s="61"/>
      <c r="W15" s="62"/>
      <c r="X15" s="141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2.75" customHeight="1">
      <c r="B16" s="133" t="s">
        <v>56</v>
      </c>
      <c r="C16" s="71" t="s">
        <v>53</v>
      </c>
      <c r="D16" s="72">
        <v>6</v>
      </c>
      <c r="E16" s="72">
        <v>385</v>
      </c>
      <c r="F16" s="76" t="s">
        <v>76</v>
      </c>
      <c r="G16" s="202" t="s">
        <v>85</v>
      </c>
      <c r="H16" s="121" t="s">
        <v>81</v>
      </c>
      <c r="I16" s="67" t="s">
        <v>153</v>
      </c>
      <c r="J16" s="205" t="s">
        <v>160</v>
      </c>
      <c r="K16" s="212">
        <v>10.3</v>
      </c>
      <c r="L16" s="70">
        <v>2.7</v>
      </c>
      <c r="M16" s="212" t="s">
        <v>31</v>
      </c>
      <c r="N16" s="223" t="s">
        <v>159</v>
      </c>
      <c r="O16" s="212">
        <v>0.5</v>
      </c>
      <c r="P16" s="69" t="s">
        <v>31</v>
      </c>
      <c r="Q16" s="68"/>
      <c r="R16" s="107"/>
      <c r="S16" s="96">
        <f t="shared" si="0"/>
        <v>13</v>
      </c>
      <c r="T16" s="129">
        <v>0.6</v>
      </c>
      <c r="U16" s="64"/>
      <c r="V16" s="61"/>
      <c r="W16" s="62"/>
      <c r="X16" s="139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5" customHeight="1">
      <c r="B17" s="133" t="s">
        <v>34</v>
      </c>
      <c r="C17" s="71" t="s">
        <v>53</v>
      </c>
      <c r="D17" s="147">
        <v>7</v>
      </c>
      <c r="E17" s="147">
        <v>360</v>
      </c>
      <c r="F17" s="76" t="s">
        <v>77</v>
      </c>
      <c r="G17" s="202" t="s">
        <v>86</v>
      </c>
      <c r="H17" s="121" t="s">
        <v>116</v>
      </c>
      <c r="I17" s="67" t="s">
        <v>152</v>
      </c>
      <c r="J17" s="205" t="s">
        <v>160</v>
      </c>
      <c r="K17" s="210">
        <v>5.7</v>
      </c>
      <c r="L17" s="73">
        <v>2.8</v>
      </c>
      <c r="M17" s="212" t="s">
        <v>31</v>
      </c>
      <c r="N17" s="223" t="s">
        <v>159</v>
      </c>
      <c r="O17" s="212">
        <v>0.5</v>
      </c>
      <c r="P17" s="69" t="s">
        <v>31</v>
      </c>
      <c r="Q17" s="101"/>
      <c r="R17" s="107"/>
      <c r="S17" s="96">
        <f t="shared" si="0"/>
        <v>8.5</v>
      </c>
      <c r="T17" s="129"/>
      <c r="U17" s="64"/>
      <c r="V17" s="61"/>
      <c r="W17" s="62"/>
      <c r="X17" s="140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12.75" customHeight="1">
      <c r="B18" s="133" t="s">
        <v>57</v>
      </c>
      <c r="C18" s="71" t="s">
        <v>53</v>
      </c>
      <c r="D18" s="147">
        <v>8</v>
      </c>
      <c r="E18" s="147">
        <v>384</v>
      </c>
      <c r="F18" s="148">
        <v>836</v>
      </c>
      <c r="G18" s="202" t="s">
        <v>87</v>
      </c>
      <c r="H18" s="121" t="s">
        <v>117</v>
      </c>
      <c r="I18" s="67" t="s">
        <v>151</v>
      </c>
      <c r="J18" s="205" t="s">
        <v>160</v>
      </c>
      <c r="K18" s="212">
        <v>10.199999999999999</v>
      </c>
      <c r="L18" s="218">
        <v>2.8</v>
      </c>
      <c r="M18" s="212" t="s">
        <v>31</v>
      </c>
      <c r="N18" s="223" t="s">
        <v>159</v>
      </c>
      <c r="O18" s="212">
        <v>0.5</v>
      </c>
      <c r="P18" s="69" t="s">
        <v>31</v>
      </c>
      <c r="Q18" s="68"/>
      <c r="R18" s="107"/>
      <c r="S18" s="96">
        <f t="shared" si="0"/>
        <v>13</v>
      </c>
      <c r="T18" s="129">
        <v>0.5</v>
      </c>
      <c r="U18" s="64"/>
      <c r="V18" s="61"/>
      <c r="W18" s="62"/>
      <c r="X18" s="139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2.75" customHeight="1">
      <c r="B19" s="133" t="s">
        <v>35</v>
      </c>
      <c r="C19" s="71" t="s">
        <v>53</v>
      </c>
      <c r="D19" s="72">
        <v>9</v>
      </c>
      <c r="E19" s="72">
        <v>391</v>
      </c>
      <c r="F19" s="75">
        <v>1800</v>
      </c>
      <c r="G19" s="202" t="s">
        <v>88</v>
      </c>
      <c r="H19" s="121" t="s">
        <v>81</v>
      </c>
      <c r="I19" s="67" t="s">
        <v>150</v>
      </c>
      <c r="J19" s="205" t="s">
        <v>160</v>
      </c>
      <c r="K19" s="212">
        <v>5.8</v>
      </c>
      <c r="L19" s="218">
        <v>2.7</v>
      </c>
      <c r="M19" s="212" t="s">
        <v>31</v>
      </c>
      <c r="N19" s="223" t="s">
        <v>159</v>
      </c>
      <c r="O19" s="212">
        <v>0.5</v>
      </c>
      <c r="P19" s="69" t="s">
        <v>31</v>
      </c>
      <c r="Q19" s="68"/>
      <c r="R19" s="107"/>
      <c r="S19" s="96">
        <f t="shared" si="0"/>
        <v>8.5</v>
      </c>
      <c r="T19" s="129"/>
      <c r="U19" s="64"/>
      <c r="V19" s="61"/>
      <c r="W19" s="62"/>
      <c r="X19" s="139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12.75" customHeight="1">
      <c r="B20" s="133" t="s">
        <v>58</v>
      </c>
      <c r="C20" s="71" t="s">
        <v>53</v>
      </c>
      <c r="D20" s="72">
        <v>10</v>
      </c>
      <c r="E20" s="72">
        <v>383</v>
      </c>
      <c r="F20" s="75">
        <v>838</v>
      </c>
      <c r="G20" s="202" t="s">
        <v>89</v>
      </c>
      <c r="H20" s="121" t="s">
        <v>81</v>
      </c>
      <c r="I20" s="67" t="s">
        <v>149</v>
      </c>
      <c r="J20" s="205" t="s">
        <v>160</v>
      </c>
      <c r="K20" s="212">
        <v>10</v>
      </c>
      <c r="L20" s="218">
        <v>1.5</v>
      </c>
      <c r="M20" s="212" t="s">
        <v>31</v>
      </c>
      <c r="N20" s="223" t="s">
        <v>159</v>
      </c>
      <c r="O20" s="212">
        <v>0.5</v>
      </c>
      <c r="P20" s="69" t="s">
        <v>31</v>
      </c>
      <c r="Q20" s="68"/>
      <c r="R20" s="107"/>
      <c r="S20" s="96">
        <f t="shared" si="0"/>
        <v>11.5</v>
      </c>
      <c r="T20" s="129">
        <v>0.3</v>
      </c>
      <c r="U20" s="64"/>
      <c r="V20" s="61"/>
      <c r="W20" s="62"/>
      <c r="X20" s="139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ht="12.75" customHeight="1">
      <c r="B21" s="145" t="s">
        <v>36</v>
      </c>
      <c r="C21" s="146" t="s">
        <v>53</v>
      </c>
      <c r="D21" s="147">
        <v>11</v>
      </c>
      <c r="E21" s="147">
        <v>421</v>
      </c>
      <c r="F21" s="148">
        <v>1802</v>
      </c>
      <c r="G21" s="202" t="s">
        <v>90</v>
      </c>
      <c r="H21" s="121" t="s">
        <v>81</v>
      </c>
      <c r="I21" s="67" t="s">
        <v>148</v>
      </c>
      <c r="J21" s="205" t="s">
        <v>160</v>
      </c>
      <c r="K21" s="211">
        <v>5.8</v>
      </c>
      <c r="L21" s="217">
        <v>2.2000000000000002</v>
      </c>
      <c r="M21" s="211" t="s">
        <v>31</v>
      </c>
      <c r="N21" s="224" t="s">
        <v>159</v>
      </c>
      <c r="O21" s="211">
        <v>0.5</v>
      </c>
      <c r="P21" s="69" t="s">
        <v>31</v>
      </c>
      <c r="Q21" s="108"/>
      <c r="R21" s="107"/>
      <c r="S21" s="96">
        <f t="shared" si="0"/>
        <v>8</v>
      </c>
      <c r="T21" s="129"/>
      <c r="U21" s="64"/>
      <c r="V21" s="61"/>
      <c r="W21" s="62"/>
      <c r="X21" s="141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ht="12.75" customHeight="1">
      <c r="B22" s="133" t="s">
        <v>59</v>
      </c>
      <c r="C22" s="71" t="s">
        <v>53</v>
      </c>
      <c r="D22" s="72">
        <v>12</v>
      </c>
      <c r="E22" s="72">
        <v>468</v>
      </c>
      <c r="F22" s="75">
        <v>840</v>
      </c>
      <c r="G22" s="202" t="s">
        <v>91</v>
      </c>
      <c r="H22" s="121" t="s">
        <v>81</v>
      </c>
      <c r="I22" s="67" t="s">
        <v>147</v>
      </c>
      <c r="J22" s="205" t="s">
        <v>160</v>
      </c>
      <c r="K22" s="212">
        <v>9.8000000000000007</v>
      </c>
      <c r="L22" s="218">
        <v>2.2000000000000002</v>
      </c>
      <c r="M22" s="212" t="s">
        <v>31</v>
      </c>
      <c r="N22" s="223" t="s">
        <v>159</v>
      </c>
      <c r="O22" s="212">
        <v>0.5</v>
      </c>
      <c r="P22" s="69" t="s">
        <v>31</v>
      </c>
      <c r="Q22" s="68"/>
      <c r="R22" s="107"/>
      <c r="S22" s="96">
        <f t="shared" si="0"/>
        <v>12</v>
      </c>
      <c r="T22" s="129"/>
      <c r="U22" s="64"/>
      <c r="V22" s="61"/>
      <c r="W22" s="62"/>
      <c r="X22" s="139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12.75" customHeight="1">
      <c r="B23" s="133" t="s">
        <v>60</v>
      </c>
      <c r="C23" s="71" t="s">
        <v>53</v>
      </c>
      <c r="D23" s="72">
        <v>13</v>
      </c>
      <c r="E23" s="72">
        <v>398</v>
      </c>
      <c r="F23" s="75">
        <v>1804</v>
      </c>
      <c r="G23" s="202" t="s">
        <v>92</v>
      </c>
      <c r="H23" s="121" t="s">
        <v>81</v>
      </c>
      <c r="I23" s="67" t="s">
        <v>146</v>
      </c>
      <c r="J23" s="205" t="s">
        <v>160</v>
      </c>
      <c r="K23" s="212">
        <v>5.7</v>
      </c>
      <c r="L23" s="218">
        <v>2.2999999999999998</v>
      </c>
      <c r="M23" s="212" t="s">
        <v>31</v>
      </c>
      <c r="N23" s="223" t="s">
        <v>159</v>
      </c>
      <c r="O23" s="212">
        <v>0.5</v>
      </c>
      <c r="P23" s="69" t="s">
        <v>31</v>
      </c>
      <c r="Q23" s="68"/>
      <c r="R23" s="107"/>
      <c r="S23" s="96">
        <f t="shared" si="0"/>
        <v>8</v>
      </c>
      <c r="T23" s="129"/>
      <c r="U23" s="64"/>
      <c r="V23" s="61"/>
      <c r="W23" s="62"/>
      <c r="X23" s="139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22.5" customHeight="1">
      <c r="B24" s="133" t="s">
        <v>61</v>
      </c>
      <c r="C24" s="71" t="s">
        <v>53</v>
      </c>
      <c r="D24" s="72">
        <v>14</v>
      </c>
      <c r="E24" s="72">
        <v>1282</v>
      </c>
      <c r="F24" s="75">
        <v>842</v>
      </c>
      <c r="G24" s="202" t="s">
        <v>93</v>
      </c>
      <c r="H24" s="121" t="s">
        <v>81</v>
      </c>
      <c r="I24" s="67" t="s">
        <v>145</v>
      </c>
      <c r="J24" s="205" t="s">
        <v>160</v>
      </c>
      <c r="K24" s="212">
        <v>8</v>
      </c>
      <c r="L24" s="218">
        <v>0</v>
      </c>
      <c r="M24" s="212" t="s">
        <v>31</v>
      </c>
      <c r="N24" s="223" t="s">
        <v>162</v>
      </c>
      <c r="O24" s="212" t="s">
        <v>162</v>
      </c>
      <c r="P24" s="69" t="s">
        <v>162</v>
      </c>
      <c r="Q24" s="68" t="s">
        <v>169</v>
      </c>
      <c r="R24" s="107"/>
      <c r="S24" s="96">
        <f t="shared" si="0"/>
        <v>8</v>
      </c>
      <c r="T24" s="129"/>
      <c r="U24" s="64"/>
      <c r="V24" s="61"/>
      <c r="W24" s="62"/>
      <c r="X24" s="66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ht="12.75" customHeight="1">
      <c r="B25" s="133" t="s">
        <v>62</v>
      </c>
      <c r="C25" s="71" t="s">
        <v>53</v>
      </c>
      <c r="D25" s="72" t="s">
        <v>74</v>
      </c>
      <c r="E25" s="72">
        <v>1283</v>
      </c>
      <c r="F25" s="75">
        <v>844</v>
      </c>
      <c r="G25" s="202" t="s">
        <v>94</v>
      </c>
      <c r="H25" s="121" t="s">
        <v>81</v>
      </c>
      <c r="I25" s="67" t="s">
        <v>144</v>
      </c>
      <c r="J25" s="205" t="s">
        <v>160</v>
      </c>
      <c r="K25" s="212">
        <v>9.8000000000000007</v>
      </c>
      <c r="L25" s="218">
        <v>2.2000000000000002</v>
      </c>
      <c r="M25" s="212" t="s">
        <v>31</v>
      </c>
      <c r="N25" s="223" t="s">
        <v>159</v>
      </c>
      <c r="O25" s="212">
        <v>0.5</v>
      </c>
      <c r="P25" s="69" t="s">
        <v>31</v>
      </c>
      <c r="Q25" s="68"/>
      <c r="R25" s="107"/>
      <c r="S25" s="96">
        <f t="shared" si="0"/>
        <v>12</v>
      </c>
      <c r="T25" s="129"/>
      <c r="U25" s="64"/>
      <c r="V25" s="61"/>
      <c r="W25" s="62"/>
      <c r="X25" s="139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12.75" customHeight="1">
      <c r="A26" s="93"/>
      <c r="B26" s="145" t="s">
        <v>37</v>
      </c>
      <c r="C26" s="146" t="s">
        <v>53</v>
      </c>
      <c r="D26" s="147">
        <v>15</v>
      </c>
      <c r="E26" s="147">
        <v>199</v>
      </c>
      <c r="F26" s="148">
        <v>1806</v>
      </c>
      <c r="G26" s="202" t="s">
        <v>95</v>
      </c>
      <c r="H26" s="121" t="s">
        <v>81</v>
      </c>
      <c r="I26" s="67" t="s">
        <v>143</v>
      </c>
      <c r="J26" s="205" t="s">
        <v>160</v>
      </c>
      <c r="K26" s="211">
        <v>5.7</v>
      </c>
      <c r="L26" s="217">
        <v>1.8</v>
      </c>
      <c r="M26" s="211" t="s">
        <v>31</v>
      </c>
      <c r="N26" s="224" t="s">
        <v>159</v>
      </c>
      <c r="O26" s="211">
        <v>0.5</v>
      </c>
      <c r="P26" s="69" t="s">
        <v>31</v>
      </c>
      <c r="Q26" s="108"/>
      <c r="R26" s="107"/>
      <c r="S26" s="96">
        <f t="shared" si="0"/>
        <v>7.5</v>
      </c>
      <c r="T26" s="129"/>
      <c r="U26" s="64"/>
      <c r="V26" s="61"/>
      <c r="W26" s="62"/>
      <c r="X26" s="141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12.75" customHeight="1">
      <c r="A27" s="93"/>
      <c r="B27" s="133" t="s">
        <v>63</v>
      </c>
      <c r="C27" s="71" t="s">
        <v>53</v>
      </c>
      <c r="D27" s="72">
        <v>16</v>
      </c>
      <c r="E27" s="72">
        <v>802</v>
      </c>
      <c r="F27" s="75">
        <v>850</v>
      </c>
      <c r="G27" s="202" t="s">
        <v>96</v>
      </c>
      <c r="H27" s="121" t="s">
        <v>81</v>
      </c>
      <c r="I27" s="67" t="s">
        <v>142</v>
      </c>
      <c r="J27" s="205" t="s">
        <v>160</v>
      </c>
      <c r="K27" s="212">
        <v>9.8000000000000007</v>
      </c>
      <c r="L27" s="218">
        <v>2.7</v>
      </c>
      <c r="M27" s="212" t="s">
        <v>31</v>
      </c>
      <c r="N27" s="223" t="s">
        <v>159</v>
      </c>
      <c r="O27" s="211">
        <v>0.5</v>
      </c>
      <c r="P27" s="69" t="s">
        <v>31</v>
      </c>
      <c r="Q27" s="68"/>
      <c r="R27" s="107"/>
      <c r="S27" s="96">
        <f t="shared" si="0"/>
        <v>12.5</v>
      </c>
      <c r="T27" s="129"/>
      <c r="U27" s="64"/>
      <c r="V27" s="61"/>
      <c r="W27" s="62"/>
      <c r="X27" s="139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ht="12.75" customHeight="1">
      <c r="A28" s="93"/>
      <c r="B28" s="133" t="s">
        <v>38</v>
      </c>
      <c r="C28" s="71" t="s">
        <v>53</v>
      </c>
      <c r="D28" s="72">
        <v>17</v>
      </c>
      <c r="E28" s="72">
        <v>400</v>
      </c>
      <c r="F28" s="75">
        <v>1808</v>
      </c>
      <c r="G28" s="202" t="s">
        <v>97</v>
      </c>
      <c r="H28" s="121" t="s">
        <v>81</v>
      </c>
      <c r="I28" s="67" t="s">
        <v>141</v>
      </c>
      <c r="J28" s="205" t="s">
        <v>160</v>
      </c>
      <c r="K28" s="212">
        <v>5.8</v>
      </c>
      <c r="L28" s="218">
        <v>2.7</v>
      </c>
      <c r="M28" s="212" t="s">
        <v>31</v>
      </c>
      <c r="N28" s="223" t="s">
        <v>159</v>
      </c>
      <c r="O28" s="211">
        <v>0.5</v>
      </c>
      <c r="P28" s="69" t="s">
        <v>31</v>
      </c>
      <c r="Q28" s="68"/>
      <c r="R28" s="107"/>
      <c r="S28" s="96">
        <f t="shared" si="0"/>
        <v>8.5</v>
      </c>
      <c r="T28" s="129"/>
      <c r="U28" s="64"/>
      <c r="V28" s="61"/>
      <c r="W28" s="62"/>
      <c r="X28" s="139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12.75" customHeight="1">
      <c r="A29" s="93"/>
      <c r="B29" s="133" t="s">
        <v>64</v>
      </c>
      <c r="C29" s="71" t="s">
        <v>53</v>
      </c>
      <c r="D29" s="72">
        <v>18</v>
      </c>
      <c r="E29" s="72">
        <v>800</v>
      </c>
      <c r="F29" s="75">
        <v>852</v>
      </c>
      <c r="G29" s="202" t="s">
        <v>98</v>
      </c>
      <c r="H29" s="121" t="s">
        <v>81</v>
      </c>
      <c r="I29" s="67" t="s">
        <v>140</v>
      </c>
      <c r="J29" s="205" t="s">
        <v>160</v>
      </c>
      <c r="K29" s="212">
        <v>9.8000000000000007</v>
      </c>
      <c r="L29" s="218">
        <v>1.7</v>
      </c>
      <c r="M29" s="212" t="s">
        <v>31</v>
      </c>
      <c r="N29" s="223" t="s">
        <v>159</v>
      </c>
      <c r="O29" s="211">
        <v>0.5</v>
      </c>
      <c r="P29" s="69" t="s">
        <v>31</v>
      </c>
      <c r="Q29" s="68" t="s">
        <v>170</v>
      </c>
      <c r="R29" s="107"/>
      <c r="S29" s="96">
        <f t="shared" si="0"/>
        <v>11.5</v>
      </c>
      <c r="T29" s="129">
        <v>9.8000000000000007</v>
      </c>
      <c r="U29" s="64"/>
      <c r="V29" s="61"/>
      <c r="W29" s="62"/>
      <c r="X29" s="139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12.75" customHeight="1">
      <c r="A30" s="93"/>
      <c r="B30" s="133" t="s">
        <v>65</v>
      </c>
      <c r="C30" s="71" t="s">
        <v>53</v>
      </c>
      <c r="D30" s="72">
        <v>19</v>
      </c>
      <c r="E30" s="72">
        <v>390</v>
      </c>
      <c r="F30" s="75">
        <v>1810</v>
      </c>
      <c r="G30" s="202" t="s">
        <v>99</v>
      </c>
      <c r="H30" s="121" t="s">
        <v>81</v>
      </c>
      <c r="I30" s="67" t="s">
        <v>139</v>
      </c>
      <c r="J30" s="205" t="s">
        <v>160</v>
      </c>
      <c r="K30" s="212">
        <v>5.8</v>
      </c>
      <c r="L30" s="218">
        <v>1.5</v>
      </c>
      <c r="M30" s="212" t="s">
        <v>31</v>
      </c>
      <c r="N30" s="223" t="s">
        <v>159</v>
      </c>
      <c r="O30" s="211">
        <v>0.5</v>
      </c>
      <c r="P30" s="69" t="s">
        <v>31</v>
      </c>
      <c r="Q30" s="68"/>
      <c r="R30" s="107"/>
      <c r="S30" s="96">
        <f t="shared" si="0"/>
        <v>7.3</v>
      </c>
      <c r="T30" s="129"/>
      <c r="U30" s="64" t="s">
        <v>176</v>
      </c>
      <c r="V30" s="61"/>
      <c r="W30" s="62"/>
      <c r="X30" s="139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12.75" customHeight="1">
      <c r="A31" s="93"/>
      <c r="B31" s="157" t="s">
        <v>66</v>
      </c>
      <c r="C31" s="159" t="s">
        <v>53</v>
      </c>
      <c r="D31" s="161">
        <v>20</v>
      </c>
      <c r="E31" s="161">
        <v>799</v>
      </c>
      <c r="F31" s="153">
        <v>854</v>
      </c>
      <c r="G31" s="202" t="s">
        <v>100</v>
      </c>
      <c r="H31" s="121" t="s">
        <v>81</v>
      </c>
      <c r="I31" s="67" t="s">
        <v>138</v>
      </c>
      <c r="J31" s="206" t="s">
        <v>160</v>
      </c>
      <c r="K31" s="213">
        <v>10.199999999999999</v>
      </c>
      <c r="L31" s="219">
        <v>1.3</v>
      </c>
      <c r="M31" s="213" t="s">
        <v>31</v>
      </c>
      <c r="N31" s="225" t="s">
        <v>159</v>
      </c>
      <c r="O31" s="213">
        <v>0.5</v>
      </c>
      <c r="P31" s="228" t="s">
        <v>31</v>
      </c>
      <c r="Q31" s="155" t="s">
        <v>171</v>
      </c>
      <c r="R31" s="107"/>
      <c r="S31" s="152">
        <f t="shared" si="0"/>
        <v>11.5</v>
      </c>
      <c r="T31" s="129"/>
      <c r="U31" s="64"/>
      <c r="V31" s="61"/>
      <c r="W31" s="62"/>
      <c r="X31" s="150"/>
      <c r="Y31" s="149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12.75" customHeight="1">
      <c r="A32" s="93"/>
      <c r="B32" s="158"/>
      <c r="C32" s="160"/>
      <c r="D32" s="162"/>
      <c r="E32" s="162"/>
      <c r="F32" s="154"/>
      <c r="G32" s="202" t="s">
        <v>101</v>
      </c>
      <c r="H32" s="121" t="s">
        <v>118</v>
      </c>
      <c r="I32" s="67" t="s">
        <v>137</v>
      </c>
      <c r="J32" s="207"/>
      <c r="K32" s="214"/>
      <c r="L32" s="220"/>
      <c r="M32" s="214"/>
      <c r="N32" s="226"/>
      <c r="O32" s="214"/>
      <c r="P32" s="229"/>
      <c r="Q32" s="156"/>
      <c r="R32" s="107"/>
      <c r="S32" s="152"/>
      <c r="T32" s="129">
        <v>10.199999999999999</v>
      </c>
      <c r="U32" s="64"/>
      <c r="V32" s="61"/>
      <c r="W32" s="62"/>
      <c r="X32" s="151"/>
      <c r="Y32" s="149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2.75" customHeight="1">
      <c r="A33" s="93"/>
      <c r="B33" s="133" t="s">
        <v>67</v>
      </c>
      <c r="C33" s="71" t="s">
        <v>53</v>
      </c>
      <c r="D33" s="72" t="s">
        <v>75</v>
      </c>
      <c r="E33" s="72">
        <v>3030</v>
      </c>
      <c r="F33" s="75">
        <v>856</v>
      </c>
      <c r="G33" s="202" t="s">
        <v>102</v>
      </c>
      <c r="H33" s="121" t="s">
        <v>81</v>
      </c>
      <c r="I33" s="67" t="s">
        <v>136</v>
      </c>
      <c r="J33" s="205" t="s">
        <v>160</v>
      </c>
      <c r="K33" s="212">
        <v>10.3</v>
      </c>
      <c r="L33" s="218">
        <v>1.7</v>
      </c>
      <c r="M33" s="212" t="s">
        <v>31</v>
      </c>
      <c r="N33" s="223" t="s">
        <v>159</v>
      </c>
      <c r="O33" s="212">
        <v>0.5</v>
      </c>
      <c r="P33" s="69" t="s">
        <v>31</v>
      </c>
      <c r="Q33" s="68"/>
      <c r="R33" s="107"/>
      <c r="S33" s="96">
        <f t="shared" si="0"/>
        <v>12</v>
      </c>
      <c r="T33" s="129"/>
      <c r="U33" s="64"/>
      <c r="V33" s="61"/>
      <c r="W33" s="62"/>
      <c r="X33" s="139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3.5" customHeight="1">
      <c r="A34" s="93"/>
      <c r="B34" s="133" t="s">
        <v>39</v>
      </c>
      <c r="C34" s="71" t="s">
        <v>53</v>
      </c>
      <c r="D34" s="72">
        <v>21</v>
      </c>
      <c r="E34" s="72">
        <v>389</v>
      </c>
      <c r="F34" s="75">
        <v>1811</v>
      </c>
      <c r="G34" s="202" t="s">
        <v>103</v>
      </c>
      <c r="H34" s="121" t="s">
        <v>32</v>
      </c>
      <c r="I34" s="67" t="s">
        <v>135</v>
      </c>
      <c r="J34" s="205" t="s">
        <v>160</v>
      </c>
      <c r="K34" s="215">
        <v>8.5</v>
      </c>
      <c r="L34" s="218">
        <v>2</v>
      </c>
      <c r="M34" s="212" t="s">
        <v>31</v>
      </c>
      <c r="N34" s="223" t="s">
        <v>159</v>
      </c>
      <c r="O34" s="212">
        <v>0.5</v>
      </c>
      <c r="P34" s="69" t="s">
        <v>31</v>
      </c>
      <c r="Q34" s="68"/>
      <c r="R34" s="107"/>
      <c r="S34" s="96">
        <f t="shared" si="0"/>
        <v>10.5</v>
      </c>
      <c r="T34" s="129"/>
      <c r="U34" s="64" t="s">
        <v>177</v>
      </c>
      <c r="V34" s="61"/>
      <c r="W34" s="62"/>
      <c r="X34" s="119"/>
      <c r="Y34" s="14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2.75" customHeight="1">
      <c r="A35" s="93"/>
      <c r="B35" s="157" t="s">
        <v>68</v>
      </c>
      <c r="C35" s="159" t="s">
        <v>53</v>
      </c>
      <c r="D35" s="161">
        <v>22</v>
      </c>
      <c r="E35" s="161">
        <v>1176</v>
      </c>
      <c r="F35" s="153">
        <v>859</v>
      </c>
      <c r="G35" s="202" t="s">
        <v>104</v>
      </c>
      <c r="H35" s="121" t="s">
        <v>119</v>
      </c>
      <c r="I35" s="67" t="s">
        <v>134</v>
      </c>
      <c r="J35" s="206" t="s">
        <v>160</v>
      </c>
      <c r="K35" s="213">
        <v>10.5</v>
      </c>
      <c r="L35" s="219">
        <v>2</v>
      </c>
      <c r="M35" s="213" t="s">
        <v>31</v>
      </c>
      <c r="N35" s="225" t="s">
        <v>159</v>
      </c>
      <c r="O35" s="213">
        <v>0.5</v>
      </c>
      <c r="P35" s="228" t="s">
        <v>31</v>
      </c>
      <c r="Q35" s="155"/>
      <c r="R35" s="107"/>
      <c r="S35" s="152">
        <f>SUM(K35:L35)</f>
        <v>12.5</v>
      </c>
      <c r="T35" s="129"/>
      <c r="U35" s="64"/>
      <c r="V35" s="61"/>
      <c r="W35" s="62"/>
      <c r="X35" s="150"/>
      <c r="Y35" s="149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2.75" customHeight="1">
      <c r="A36" s="93"/>
      <c r="B36" s="158"/>
      <c r="C36" s="160"/>
      <c r="D36" s="162"/>
      <c r="E36" s="162"/>
      <c r="F36" s="154"/>
      <c r="G36" s="202" t="s">
        <v>105</v>
      </c>
      <c r="H36" s="121" t="s">
        <v>81</v>
      </c>
      <c r="I36" s="67" t="s">
        <v>133</v>
      </c>
      <c r="J36" s="207"/>
      <c r="K36" s="214"/>
      <c r="L36" s="220"/>
      <c r="M36" s="214"/>
      <c r="N36" s="226"/>
      <c r="O36" s="214"/>
      <c r="P36" s="229"/>
      <c r="Q36" s="156"/>
      <c r="R36" s="107"/>
      <c r="S36" s="152"/>
      <c r="T36" s="129"/>
      <c r="U36" s="64"/>
      <c r="V36" s="61"/>
      <c r="W36" s="62"/>
      <c r="X36" s="151"/>
      <c r="Y36" s="149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38.25" customHeight="1">
      <c r="A37" s="93"/>
      <c r="B37" s="133" t="s">
        <v>40</v>
      </c>
      <c r="C37" s="71" t="s">
        <v>173</v>
      </c>
      <c r="D37" s="72">
        <v>23</v>
      </c>
      <c r="E37" s="72">
        <v>995</v>
      </c>
      <c r="F37" s="75">
        <v>809</v>
      </c>
      <c r="G37" s="202" t="s">
        <v>106</v>
      </c>
      <c r="H37" s="121" t="s">
        <v>81</v>
      </c>
      <c r="I37" s="67" t="s">
        <v>132</v>
      </c>
      <c r="J37" s="205" t="s">
        <v>160</v>
      </c>
      <c r="K37" s="212">
        <v>9</v>
      </c>
      <c r="L37" s="218">
        <v>2</v>
      </c>
      <c r="M37" s="212" t="s">
        <v>31</v>
      </c>
      <c r="N37" s="223" t="s">
        <v>159</v>
      </c>
      <c r="O37" s="212">
        <v>0.5</v>
      </c>
      <c r="P37" s="69" t="s">
        <v>31</v>
      </c>
      <c r="Q37" s="68" t="s">
        <v>172</v>
      </c>
      <c r="R37" s="107"/>
      <c r="S37" s="96">
        <f t="shared" si="0"/>
        <v>11</v>
      </c>
      <c r="T37" s="129">
        <v>4.5999999999999996</v>
      </c>
      <c r="U37" s="64"/>
      <c r="V37" s="61"/>
      <c r="W37" s="62"/>
      <c r="X37" s="139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2.75" customHeight="1">
      <c r="A38" s="93"/>
      <c r="B38" s="133" t="s">
        <v>69</v>
      </c>
      <c r="C38" s="71" t="s">
        <v>53</v>
      </c>
      <c r="D38" s="72">
        <v>24</v>
      </c>
      <c r="E38" s="72">
        <v>668</v>
      </c>
      <c r="F38" s="75">
        <v>866</v>
      </c>
      <c r="G38" s="202" t="s">
        <v>107</v>
      </c>
      <c r="H38" s="121" t="s">
        <v>81</v>
      </c>
      <c r="I38" s="67" t="s">
        <v>131</v>
      </c>
      <c r="J38" s="205" t="s">
        <v>160</v>
      </c>
      <c r="K38" s="212">
        <v>10.6</v>
      </c>
      <c r="L38" s="218">
        <v>2.4</v>
      </c>
      <c r="M38" s="212" t="s">
        <v>31</v>
      </c>
      <c r="N38" s="223" t="s">
        <v>159</v>
      </c>
      <c r="O38" s="212">
        <v>0.5</v>
      </c>
      <c r="P38" s="69" t="s">
        <v>31</v>
      </c>
      <c r="Q38" s="68"/>
      <c r="R38" s="107"/>
      <c r="S38" s="96">
        <f t="shared" si="0"/>
        <v>13</v>
      </c>
      <c r="T38" s="129"/>
      <c r="U38" s="64"/>
      <c r="V38" s="61"/>
      <c r="W38" s="62"/>
      <c r="X38" s="139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2.75" customHeight="1">
      <c r="A39" s="93"/>
      <c r="B39" s="133" t="s">
        <v>70</v>
      </c>
      <c r="C39" s="71" t="s">
        <v>53</v>
      </c>
      <c r="D39" s="72">
        <v>25</v>
      </c>
      <c r="E39" s="72">
        <v>775</v>
      </c>
      <c r="F39" s="75">
        <v>810</v>
      </c>
      <c r="G39" s="202" t="s">
        <v>108</v>
      </c>
      <c r="H39" s="121" t="s">
        <v>81</v>
      </c>
      <c r="I39" s="67" t="s">
        <v>130</v>
      </c>
      <c r="J39" s="205" t="s">
        <v>160</v>
      </c>
      <c r="K39" s="212">
        <v>8.8000000000000007</v>
      </c>
      <c r="L39" s="218">
        <v>2.2000000000000002</v>
      </c>
      <c r="M39" s="212" t="s">
        <v>31</v>
      </c>
      <c r="N39" s="223" t="s">
        <v>159</v>
      </c>
      <c r="O39" s="212">
        <v>0.5</v>
      </c>
      <c r="P39" s="69" t="s">
        <v>31</v>
      </c>
      <c r="Q39" s="68"/>
      <c r="R39" s="107"/>
      <c r="S39" s="96">
        <f t="shared" si="0"/>
        <v>11</v>
      </c>
      <c r="T39" s="129">
        <v>4.8</v>
      </c>
      <c r="U39" s="64"/>
      <c r="V39" s="61"/>
      <c r="W39" s="62"/>
      <c r="X39" s="139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2.75" customHeight="1">
      <c r="A40" s="93"/>
      <c r="B40" s="157" t="s">
        <v>71</v>
      </c>
      <c r="C40" s="159" t="s">
        <v>53</v>
      </c>
      <c r="D40" s="161">
        <v>26</v>
      </c>
      <c r="E40" s="161">
        <v>1141</v>
      </c>
      <c r="F40" s="153">
        <v>868</v>
      </c>
      <c r="G40" s="202" t="s">
        <v>109</v>
      </c>
      <c r="H40" s="121" t="s">
        <v>81</v>
      </c>
      <c r="I40" s="67" t="s">
        <v>129</v>
      </c>
      <c r="J40" s="206" t="s">
        <v>160</v>
      </c>
      <c r="K40" s="213">
        <v>10.8</v>
      </c>
      <c r="L40" s="219">
        <v>2.2000000000000002</v>
      </c>
      <c r="M40" s="213" t="s">
        <v>31</v>
      </c>
      <c r="N40" s="225" t="s">
        <v>159</v>
      </c>
      <c r="O40" s="213">
        <v>0.5</v>
      </c>
      <c r="P40" s="228" t="s">
        <v>31</v>
      </c>
      <c r="Q40" s="155"/>
      <c r="R40" s="107"/>
      <c r="S40" s="152">
        <f t="shared" si="0"/>
        <v>13</v>
      </c>
      <c r="T40" s="129"/>
      <c r="U40" s="64"/>
      <c r="V40" s="61"/>
      <c r="W40" s="62"/>
      <c r="X40" s="150"/>
      <c r="Y40" s="149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2.75" customHeight="1">
      <c r="A41" s="93"/>
      <c r="B41" s="158"/>
      <c r="C41" s="160"/>
      <c r="D41" s="162"/>
      <c r="E41" s="162"/>
      <c r="F41" s="154"/>
      <c r="G41" s="202" t="s">
        <v>110</v>
      </c>
      <c r="H41" s="121" t="s">
        <v>81</v>
      </c>
      <c r="I41" s="67" t="s">
        <v>129</v>
      </c>
      <c r="J41" s="207"/>
      <c r="K41" s="214"/>
      <c r="L41" s="220"/>
      <c r="M41" s="214"/>
      <c r="N41" s="226"/>
      <c r="O41" s="214"/>
      <c r="P41" s="229"/>
      <c r="Q41" s="156"/>
      <c r="R41" s="107"/>
      <c r="S41" s="152"/>
      <c r="T41" s="129"/>
      <c r="U41" s="64"/>
      <c r="V41" s="61"/>
      <c r="W41" s="62"/>
      <c r="X41" s="151"/>
      <c r="Y41" s="149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2.75" customHeight="1">
      <c r="A42" s="93"/>
      <c r="B42" s="133" t="s">
        <v>41</v>
      </c>
      <c r="C42" s="71" t="s">
        <v>53</v>
      </c>
      <c r="D42" s="72">
        <v>27</v>
      </c>
      <c r="E42" s="72">
        <v>776</v>
      </c>
      <c r="F42" s="75">
        <v>811</v>
      </c>
      <c r="G42" s="202" t="s">
        <v>111</v>
      </c>
      <c r="H42" s="121" t="s">
        <v>120</v>
      </c>
      <c r="I42" s="67" t="s">
        <v>128</v>
      </c>
      <c r="J42" s="205" t="s">
        <v>160</v>
      </c>
      <c r="K42" s="212">
        <v>8.6999999999999993</v>
      </c>
      <c r="L42" s="218">
        <v>2.8</v>
      </c>
      <c r="M42" s="212" t="s">
        <v>31</v>
      </c>
      <c r="N42" s="223" t="s">
        <v>159</v>
      </c>
      <c r="O42" s="212">
        <v>0.5</v>
      </c>
      <c r="P42" s="69" t="s">
        <v>31</v>
      </c>
      <c r="Q42" s="68"/>
      <c r="R42" s="107"/>
      <c r="S42" s="96">
        <f t="shared" si="0"/>
        <v>11.5</v>
      </c>
      <c r="T42" s="129">
        <v>4.8</v>
      </c>
      <c r="U42" s="64"/>
      <c r="V42" s="61"/>
      <c r="W42" s="62"/>
      <c r="X42" s="139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2.75" customHeight="1">
      <c r="A43" s="93"/>
      <c r="B43" s="133" t="s">
        <v>42</v>
      </c>
      <c r="C43" s="71" t="s">
        <v>53</v>
      </c>
      <c r="D43" s="72">
        <v>29</v>
      </c>
      <c r="E43" s="72">
        <v>777</v>
      </c>
      <c r="F43" s="75">
        <v>812</v>
      </c>
      <c r="G43" s="202" t="s">
        <v>112</v>
      </c>
      <c r="H43" s="121" t="s">
        <v>81</v>
      </c>
      <c r="I43" s="67" t="s">
        <v>127</v>
      </c>
      <c r="J43" s="205" t="s">
        <v>160</v>
      </c>
      <c r="K43" s="212">
        <v>8.5</v>
      </c>
      <c r="L43" s="218">
        <v>2.5</v>
      </c>
      <c r="M43" s="212" t="s">
        <v>31</v>
      </c>
      <c r="N43" s="223" t="s">
        <v>159</v>
      </c>
      <c r="O43" s="212">
        <v>0.5</v>
      </c>
      <c r="P43" s="69" t="s">
        <v>31</v>
      </c>
      <c r="Q43" s="68"/>
      <c r="R43" s="107"/>
      <c r="S43" s="96">
        <f t="shared" si="0"/>
        <v>11</v>
      </c>
      <c r="T43" s="129">
        <v>4.8</v>
      </c>
      <c r="U43" s="64"/>
      <c r="V43" s="61"/>
      <c r="W43" s="62"/>
      <c r="X43" s="139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2.75" customHeight="1">
      <c r="A44" s="93"/>
      <c r="B44" s="133" t="s">
        <v>72</v>
      </c>
      <c r="C44" s="71" t="s">
        <v>53</v>
      </c>
      <c r="D44" s="72">
        <v>31</v>
      </c>
      <c r="E44" s="72">
        <v>774</v>
      </c>
      <c r="F44" s="75">
        <v>813</v>
      </c>
      <c r="G44" s="202" t="s">
        <v>113</v>
      </c>
      <c r="H44" s="121" t="s">
        <v>81</v>
      </c>
      <c r="I44" s="67" t="s">
        <v>126</v>
      </c>
      <c r="J44" s="205" t="s">
        <v>160</v>
      </c>
      <c r="K44" s="212">
        <v>8.5</v>
      </c>
      <c r="L44" s="218">
        <v>2</v>
      </c>
      <c r="M44" s="212" t="s">
        <v>31</v>
      </c>
      <c r="N44" s="223" t="s">
        <v>159</v>
      </c>
      <c r="O44" s="212">
        <v>0.5</v>
      </c>
      <c r="P44" s="69" t="s">
        <v>31</v>
      </c>
      <c r="Q44" s="68"/>
      <c r="R44" s="107"/>
      <c r="S44" s="96">
        <f t="shared" si="0"/>
        <v>10.5</v>
      </c>
      <c r="T44" s="129">
        <v>4.8</v>
      </c>
      <c r="U44" s="64"/>
      <c r="V44" s="61"/>
      <c r="W44" s="62"/>
      <c r="X44" s="139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2.75" customHeight="1">
      <c r="A45" s="93"/>
      <c r="B45" s="133" t="s">
        <v>43</v>
      </c>
      <c r="C45" s="71" t="s">
        <v>53</v>
      </c>
      <c r="D45" s="72">
        <v>33</v>
      </c>
      <c r="E45" s="72">
        <v>833</v>
      </c>
      <c r="F45" s="75">
        <v>814</v>
      </c>
      <c r="G45" s="202" t="s">
        <v>114</v>
      </c>
      <c r="H45" s="121" t="s">
        <v>81</v>
      </c>
      <c r="I45" s="67" t="s">
        <v>125</v>
      </c>
      <c r="J45" s="205" t="s">
        <v>160</v>
      </c>
      <c r="K45" s="212">
        <v>8</v>
      </c>
      <c r="L45" s="218">
        <v>1.5</v>
      </c>
      <c r="M45" s="212" t="s">
        <v>31</v>
      </c>
      <c r="N45" s="223" t="s">
        <v>159</v>
      </c>
      <c r="O45" s="212">
        <v>0.5</v>
      </c>
      <c r="P45" s="69" t="s">
        <v>31</v>
      </c>
      <c r="Q45" s="68"/>
      <c r="R45" s="107"/>
      <c r="S45" s="96">
        <f t="shared" si="0"/>
        <v>9.5</v>
      </c>
      <c r="T45" s="129">
        <v>4.2</v>
      </c>
      <c r="U45" s="64"/>
      <c r="V45" s="61"/>
      <c r="W45" s="62"/>
      <c r="X45" s="139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2.75" customHeight="1">
      <c r="A46" s="93"/>
      <c r="B46" s="133" t="s">
        <v>44</v>
      </c>
      <c r="C46" s="71" t="s">
        <v>53</v>
      </c>
      <c r="D46" s="72">
        <v>35</v>
      </c>
      <c r="E46" s="72">
        <v>1350</v>
      </c>
      <c r="F46" s="75" t="s">
        <v>78</v>
      </c>
      <c r="G46" s="202" t="s">
        <v>115</v>
      </c>
      <c r="H46" s="121" t="s">
        <v>121</v>
      </c>
      <c r="I46" s="67" t="s">
        <v>124</v>
      </c>
      <c r="J46" s="205" t="s">
        <v>178</v>
      </c>
      <c r="K46" s="212">
        <v>8</v>
      </c>
      <c r="L46" s="218">
        <v>2.5</v>
      </c>
      <c r="M46" s="212" t="s">
        <v>31</v>
      </c>
      <c r="N46" s="223" t="s">
        <v>159</v>
      </c>
      <c r="O46" s="212">
        <v>0.5</v>
      </c>
      <c r="P46" s="69" t="s">
        <v>31</v>
      </c>
      <c r="Q46" s="68"/>
      <c r="R46" s="107"/>
      <c r="S46" s="96">
        <f>SUM(K46:L46)</f>
        <v>10.5</v>
      </c>
      <c r="T46" s="129">
        <v>4.3</v>
      </c>
      <c r="U46" s="64"/>
      <c r="V46" s="61"/>
      <c r="W46" s="62"/>
      <c r="X46" s="139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2.75" customHeight="1" thickBot="1">
      <c r="A47" s="93"/>
      <c r="B47" s="134" t="s">
        <v>73</v>
      </c>
      <c r="C47" s="135" t="s">
        <v>53</v>
      </c>
      <c r="D47" s="136">
        <v>37</v>
      </c>
      <c r="E47" s="136">
        <v>3137</v>
      </c>
      <c r="F47" s="137" t="s">
        <v>79</v>
      </c>
      <c r="G47" s="203" t="s">
        <v>175</v>
      </c>
      <c r="H47" s="122" t="s">
        <v>123</v>
      </c>
      <c r="I47" s="143" t="s">
        <v>122</v>
      </c>
      <c r="J47" s="208" t="s">
        <v>159</v>
      </c>
      <c r="K47" s="216">
        <v>6.5</v>
      </c>
      <c r="L47" s="144">
        <v>0</v>
      </c>
      <c r="M47" s="221" t="s">
        <v>31</v>
      </c>
      <c r="N47" s="227" t="s">
        <v>161</v>
      </c>
      <c r="O47" s="221">
        <v>0.5</v>
      </c>
      <c r="P47" s="230" t="s">
        <v>31</v>
      </c>
      <c r="Q47" s="118"/>
      <c r="R47" s="107"/>
      <c r="S47" s="96">
        <f>SUM(K47:L47)</f>
        <v>6.5</v>
      </c>
      <c r="T47" s="109">
        <v>3</v>
      </c>
      <c r="U47" s="64"/>
      <c r="V47" s="61"/>
      <c r="W47" s="62"/>
      <c r="X47" s="120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2" customHeight="1" thickBot="1">
      <c r="C48" s="1"/>
      <c r="D48" s="1"/>
      <c r="E48" s="1"/>
      <c r="F48" s="1"/>
      <c r="G48" s="3"/>
      <c r="H48" s="1"/>
      <c r="I48" s="1"/>
      <c r="J48" s="3" t="s">
        <v>15</v>
      </c>
      <c r="K48" s="74">
        <f>SUM(K12:K47)</f>
        <v>280.40000000000003</v>
      </c>
      <c r="L48" s="74">
        <f>SUM(L12:L47)</f>
        <v>65.400000000000006</v>
      </c>
      <c r="M48" s="57"/>
      <c r="N48" s="57"/>
      <c r="O48" s="74">
        <f>SUM(O12:O47)</f>
        <v>15.5</v>
      </c>
      <c r="P48" s="23"/>
      <c r="R48" s="2"/>
      <c r="S48" s="127">
        <f>SUM(S12:S47)</f>
        <v>345.8</v>
      </c>
      <c r="T48" s="127">
        <f>SUM(T12:T47)</f>
        <v>70</v>
      </c>
      <c r="U48" s="60"/>
      <c r="V48" s="61"/>
      <c r="W48" s="63"/>
      <c r="X48" s="61"/>
      <c r="Y48" s="61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2:41" ht="12.75" customHeight="1">
      <c r="B49" s="4" t="s">
        <v>19</v>
      </c>
      <c r="C49" s="77"/>
      <c r="D49" s="4"/>
      <c r="E49" s="4"/>
      <c r="F49" s="5"/>
      <c r="G49" s="5" t="s">
        <v>21</v>
      </c>
      <c r="H49" s="4"/>
      <c r="I49" s="4"/>
      <c r="J49" s="6"/>
      <c r="K49" s="20"/>
      <c r="L49" s="15"/>
      <c r="M49" s="15"/>
      <c r="N49" s="15"/>
      <c r="O49" s="15"/>
      <c r="P49" s="5" t="s">
        <v>52</v>
      </c>
      <c r="S49" s="2"/>
      <c r="T49" s="65"/>
      <c r="U49" s="65"/>
      <c r="V49" s="61"/>
      <c r="W49" s="62"/>
      <c r="X49" s="61"/>
      <c r="Y49" s="61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2:41" ht="12.75" customHeight="1">
      <c r="B50" s="8" t="s">
        <v>12</v>
      </c>
      <c r="C50" s="2"/>
      <c r="D50" s="8"/>
      <c r="E50" s="8"/>
      <c r="F50" s="7"/>
      <c r="G50" s="5" t="s">
        <v>10</v>
      </c>
      <c r="H50" s="4"/>
      <c r="I50" s="4" t="s">
        <v>8</v>
      </c>
      <c r="J50" s="7" t="s">
        <v>30</v>
      </c>
      <c r="K50" s="21"/>
      <c r="L50" s="16"/>
      <c r="M50" s="15"/>
      <c r="N50" s="15"/>
      <c r="O50" s="15"/>
      <c r="P50" s="5" t="s">
        <v>11</v>
      </c>
      <c r="Q50" s="56"/>
      <c r="S50" s="2"/>
      <c r="T50" s="65"/>
      <c r="U50" s="65"/>
      <c r="V50" s="61"/>
      <c r="W50" s="62"/>
      <c r="X50" s="61"/>
      <c r="Y50" s="61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2:41">
      <c r="B51" s="1"/>
      <c r="C51" s="78"/>
      <c r="D51" s="1"/>
      <c r="E51" s="1"/>
      <c r="F51" s="3"/>
      <c r="G51" s="3"/>
      <c r="H51" s="1"/>
      <c r="I51" s="1"/>
      <c r="J51" s="3"/>
      <c r="K51" s="19"/>
      <c r="L51" s="14"/>
      <c r="M51" s="14"/>
      <c r="N51" s="14"/>
      <c r="O51" s="14"/>
      <c r="P51" s="1"/>
      <c r="S51" s="2"/>
      <c r="T51" s="65"/>
      <c r="U51" s="65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2:41">
      <c r="D52" s="2"/>
      <c r="E52" s="2"/>
      <c r="F52" s="2"/>
      <c r="G52" s="9"/>
      <c r="H52" s="11"/>
      <c r="I52" s="13"/>
      <c r="J52" s="2"/>
      <c r="K52" s="59"/>
      <c r="L52" s="17"/>
      <c r="M52" s="17"/>
      <c r="N52" s="17"/>
      <c r="O52" s="58"/>
      <c r="P52" s="24"/>
      <c r="S52" s="2"/>
      <c r="T52" s="65"/>
      <c r="U52" s="65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2:41" ht="14.25">
      <c r="D53" s="2"/>
      <c r="E53" s="2"/>
      <c r="F53" s="2"/>
      <c r="G53" s="9"/>
      <c r="H53" s="11"/>
      <c r="I53" s="13"/>
      <c r="J53" s="61"/>
      <c r="K53" s="59"/>
      <c r="L53" s="58">
        <f>K48+L48</f>
        <v>345.80000000000007</v>
      </c>
      <c r="M53" s="17"/>
      <c r="N53" s="17"/>
      <c r="O53" s="17"/>
      <c r="P53" s="24"/>
      <c r="S53" s="2"/>
      <c r="T53" s="65"/>
      <c r="U53" s="65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2:41" ht="14.25">
      <c r="J54" s="61"/>
      <c r="K54" s="59"/>
      <c r="L54" s="17"/>
      <c r="S54" s="2"/>
      <c r="T54" s="65"/>
      <c r="U54" s="65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2:41" ht="14.25">
      <c r="J55" s="61"/>
      <c r="K55" s="59"/>
      <c r="L55" s="17"/>
      <c r="S55" s="2"/>
      <c r="T55" s="65"/>
      <c r="U55" s="65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2:41">
      <c r="K56" s="22" t="s">
        <v>51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2:41">
      <c r="K57" s="97" t="s">
        <v>48</v>
      </c>
      <c r="L57" s="100" t="e">
        <f>SUM(K12:L15,#REF!,K19:L47,#REF!,#REF!,#REF!)</f>
        <v>#REF!</v>
      </c>
      <c r="M57" s="91"/>
      <c r="N57" s="91"/>
      <c r="O57" s="91"/>
      <c r="P57" s="92"/>
      <c r="S57" s="2"/>
      <c r="T57" s="65"/>
      <c r="U57" s="65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2:41">
      <c r="K58" s="97" t="s">
        <v>49</v>
      </c>
      <c r="L58" s="100" t="e">
        <f>SUM(K16:L17,K18:L18,#REF!,#REF!,#REF!,#REF!,#REF!)</f>
        <v>#REF!</v>
      </c>
      <c r="M58" s="91"/>
      <c r="N58" s="91"/>
      <c r="O58" s="91"/>
      <c r="S58" s="2"/>
      <c r="T58" s="65"/>
      <c r="U58" s="65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2:41">
      <c r="K59" s="97" t="s">
        <v>50</v>
      </c>
      <c r="L59" s="100" t="e">
        <f>SUM(#REF!)</f>
        <v>#REF!</v>
      </c>
      <c r="M59" s="91"/>
      <c r="N59" s="91"/>
      <c r="O59" s="91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2:41">
      <c r="L60" s="91"/>
      <c r="S60" s="2"/>
      <c r="T60" s="2"/>
      <c r="U60" s="2"/>
      <c r="V60" s="2"/>
    </row>
    <row r="61" spans="2:41">
      <c r="S61" s="2"/>
      <c r="T61" s="2"/>
      <c r="U61" s="2"/>
      <c r="V61" s="2"/>
    </row>
    <row r="62" spans="2:41">
      <c r="L62" s="98">
        <f>SUM(K48:L48)</f>
        <v>345.80000000000007</v>
      </c>
      <c r="S62" s="2"/>
      <c r="T62" s="2"/>
      <c r="U62" s="2"/>
      <c r="V62" s="2"/>
    </row>
    <row r="63" spans="2:41">
      <c r="L63" s="98" t="e">
        <f>SUM(L57:L59)</f>
        <v>#REF!</v>
      </c>
      <c r="S63" s="2"/>
      <c r="T63" s="2"/>
      <c r="U63" s="2"/>
      <c r="V63" s="2"/>
    </row>
    <row r="64" spans="2:41">
      <c r="L64" s="99">
        <f>SUM(S12:S47)</f>
        <v>345.8</v>
      </c>
      <c r="S64" s="2"/>
      <c r="T64" s="2"/>
      <c r="U64" s="2"/>
      <c r="V64" s="2"/>
    </row>
    <row r="65" spans="19:22">
      <c r="S65" s="2"/>
      <c r="T65" s="2"/>
      <c r="U65" s="2"/>
      <c r="V65" s="2"/>
    </row>
    <row r="66" spans="19:22">
      <c r="S66" s="2"/>
      <c r="T66" s="2"/>
      <c r="U66" s="2"/>
      <c r="V66" s="2"/>
    </row>
    <row r="67" spans="19:22">
      <c r="S67" s="2"/>
      <c r="T67" s="2"/>
      <c r="U67" s="2"/>
      <c r="V67" s="2"/>
    </row>
    <row r="68" spans="19:22">
      <c r="S68" s="2"/>
      <c r="T68" s="2"/>
      <c r="U68" s="2"/>
      <c r="V68" s="2"/>
    </row>
    <row r="69" spans="19:22">
      <c r="S69" s="2"/>
      <c r="T69" s="2"/>
      <c r="U69" s="2"/>
      <c r="V69" s="2"/>
    </row>
  </sheetData>
  <mergeCells count="63">
    <mergeCell ref="B6:B8"/>
    <mergeCell ref="Q35:Q36"/>
    <mergeCell ref="B31:B32"/>
    <mergeCell ref="C31:C32"/>
    <mergeCell ref="D31:D32"/>
    <mergeCell ref="E31:E32"/>
    <mergeCell ref="F31:F32"/>
    <mergeCell ref="J31:J32"/>
    <mergeCell ref="K31:K32"/>
    <mergeCell ref="L31:L32"/>
    <mergeCell ref="M31:M32"/>
    <mergeCell ref="N31:N32"/>
    <mergeCell ref="O31:O32"/>
    <mergeCell ref="M9:M11"/>
    <mergeCell ref="C6:F8"/>
    <mergeCell ref="G6:I8"/>
    <mergeCell ref="B9:B11"/>
    <mergeCell ref="C9:C11"/>
    <mergeCell ref="D9:D11"/>
    <mergeCell ref="E9:E11"/>
    <mergeCell ref="M35:M36"/>
    <mergeCell ref="K9:L9"/>
    <mergeCell ref="G9:G10"/>
    <mergeCell ref="F9:F11"/>
    <mergeCell ref="H9:I10"/>
    <mergeCell ref="E35:E36"/>
    <mergeCell ref="B35:B36"/>
    <mergeCell ref="C35:C36"/>
    <mergeCell ref="D35:D36"/>
    <mergeCell ref="P31:P32"/>
    <mergeCell ref="Q6:Q8"/>
    <mergeCell ref="J6:P8"/>
    <mergeCell ref="S31:S32"/>
    <mergeCell ref="J35:J36"/>
    <mergeCell ref="K35:K36"/>
    <mergeCell ref="L35:L36"/>
    <mergeCell ref="S35:S36"/>
    <mergeCell ref="N35:N36"/>
    <mergeCell ref="Q31:Q32"/>
    <mergeCell ref="N9:P9"/>
    <mergeCell ref="O35:O36"/>
    <mergeCell ref="B40:B41"/>
    <mergeCell ref="C40:C41"/>
    <mergeCell ref="D40:D41"/>
    <mergeCell ref="E40:E41"/>
    <mergeCell ref="F40:F41"/>
    <mergeCell ref="S40:S41"/>
    <mergeCell ref="F35:F36"/>
    <mergeCell ref="O40:O41"/>
    <mergeCell ref="P40:P41"/>
    <mergeCell ref="Q40:Q41"/>
    <mergeCell ref="P35:P36"/>
    <mergeCell ref="J40:J41"/>
    <mergeCell ref="K40:K41"/>
    <mergeCell ref="L40:L41"/>
    <mergeCell ref="M40:M41"/>
    <mergeCell ref="N40:N41"/>
    <mergeCell ref="Y31:Y32"/>
    <mergeCell ref="Y35:Y36"/>
    <mergeCell ref="Y40:Y41"/>
    <mergeCell ref="X31:X32"/>
    <mergeCell ref="X35:X36"/>
    <mergeCell ref="X40:X41"/>
  </mergeCells>
  <phoneticPr fontId="16" type="noConversion"/>
  <pageMargins left="0.25" right="0.25" top="0.75" bottom="0.75" header="0.3" footer="0.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vod. přípojky</vt:lpstr>
      <vt:lpstr>'vod. přípojky'!Oblast_tisku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Krupicová Simona</cp:lastModifiedBy>
  <cp:lastPrinted>2020-09-14T07:04:41Z</cp:lastPrinted>
  <dcterms:created xsi:type="dcterms:W3CDTF">2001-09-20T17:39:01Z</dcterms:created>
  <dcterms:modified xsi:type="dcterms:W3CDTF">2020-09-14T07:05:14Z</dcterms:modified>
</cp:coreProperties>
</file>